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DISTRIBUIDORA EL TORO\NOMINAS SEMANALES\"/>
    </mc:Choice>
  </mc:AlternateContent>
  <xr:revisionPtr revIDLastSave="0" documentId="13_ncr:1_{7EF91C00-42FA-4EE7-8628-0278B6C0E83A}" xr6:coauthVersionLast="46" xr6:coauthVersionMax="46" xr10:uidLastSave="{00000000-0000-0000-0000-000000000000}"/>
  <bookViews>
    <workbookView xWindow="-120" yWindow="-120" windowWidth="20730" windowHeight="11160" xr2:uid="{680FF325-57FC-4977-B22E-F7BBE616BAAA}"/>
  </bookViews>
  <sheets>
    <sheet name="CANCUN" sheetId="1" r:id="rId1"/>
  </sheets>
  <externalReferences>
    <externalReference r:id="rId2"/>
  </externalReferences>
  <definedNames>
    <definedName name="_xlnm._FilterDatabase" localSheetId="0" hidden="1">CANCUN!$A$6:$DJ$65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G65" i="1" l="1"/>
  <c r="DF65" i="1"/>
  <c r="DE65" i="1"/>
  <c r="DB65" i="1"/>
  <c r="DA65" i="1"/>
  <c r="CZ65" i="1"/>
  <c r="CY65" i="1"/>
  <c r="CX65" i="1"/>
  <c r="CW65" i="1"/>
  <c r="CU65" i="1"/>
  <c r="CT65" i="1"/>
  <c r="CS65" i="1"/>
  <c r="CR65" i="1"/>
  <c r="CQ65" i="1"/>
  <c r="CO65" i="1"/>
  <c r="CN65" i="1"/>
  <c r="CL65" i="1"/>
  <c r="CK65" i="1"/>
  <c r="CJ65" i="1"/>
  <c r="CI65" i="1"/>
  <c r="CG65" i="1"/>
  <c r="CF65" i="1"/>
  <c r="CE65" i="1"/>
  <c r="CD65" i="1"/>
  <c r="CC65" i="1"/>
  <c r="CB65" i="1"/>
  <c r="CA65" i="1"/>
  <c r="BY65" i="1"/>
  <c r="BX65" i="1"/>
  <c r="BV65" i="1"/>
  <c r="BU65" i="1"/>
  <c r="BT65" i="1"/>
  <c r="BS65" i="1"/>
  <c r="BR65" i="1"/>
  <c r="BQ65" i="1"/>
  <c r="BP65" i="1"/>
  <c r="BN65" i="1"/>
  <c r="BM65" i="1"/>
  <c r="BL65" i="1"/>
  <c r="BK65" i="1"/>
  <c r="BJ65" i="1"/>
  <c r="BI65" i="1"/>
  <c r="BH65" i="1"/>
  <c r="BG65" i="1"/>
  <c r="BD65" i="1"/>
  <c r="BC65" i="1"/>
  <c r="BB65" i="1"/>
  <c r="BA65" i="1"/>
  <c r="AZ65" i="1"/>
  <c r="AY65" i="1"/>
  <c r="AX65" i="1"/>
  <c r="AV65" i="1"/>
  <c r="AU65" i="1"/>
  <c r="AT65" i="1"/>
  <c r="AS65" i="1"/>
  <c r="AR65" i="1"/>
  <c r="AQ65" i="1"/>
  <c r="AP65" i="1"/>
  <c r="AN65" i="1"/>
  <c r="AM65" i="1"/>
  <c r="AL65" i="1"/>
  <c r="AK65" i="1"/>
  <c r="AJ65" i="1"/>
  <c r="AI65" i="1"/>
  <c r="AH65" i="1"/>
  <c r="AF65" i="1"/>
  <c r="AE65" i="1"/>
  <c r="AD65" i="1"/>
  <c r="AC65" i="1"/>
  <c r="AB65" i="1"/>
  <c r="Z65" i="1"/>
  <c r="Y65" i="1"/>
  <c r="W65" i="1"/>
  <c r="V65" i="1"/>
  <c r="T65" i="1"/>
  <c r="S65" i="1"/>
  <c r="R65" i="1"/>
  <c r="DH64" i="1"/>
  <c r="DC64" i="1"/>
  <c r="CV64" i="1"/>
  <c r="CP64" i="1"/>
  <c r="CM64" i="1"/>
  <c r="DD64" i="1" s="1"/>
  <c r="CH64" i="1"/>
  <c r="BZ64" i="1"/>
  <c r="BW64" i="1"/>
  <c r="BO64" i="1"/>
  <c r="BE64" i="1"/>
  <c r="AW64" i="1"/>
  <c r="AO64" i="1"/>
  <c r="BF64" i="1" s="1"/>
  <c r="AG64" i="1"/>
  <c r="AA64" i="1"/>
  <c r="X64" i="1"/>
  <c r="U64" i="1"/>
  <c r="Q64" i="1"/>
  <c r="Q65" i="1" s="1"/>
  <c r="DH63" i="1"/>
  <c r="DD63" i="1"/>
  <c r="DC63" i="1"/>
  <c r="CV63" i="1"/>
  <c r="CP63" i="1"/>
  <c r="CM63" i="1"/>
  <c r="BZ63" i="1"/>
  <c r="CH63" i="1" s="1"/>
  <c r="BW63" i="1"/>
  <c r="BO63" i="1"/>
  <c r="BF63" i="1"/>
  <c r="DI63" i="1" s="1"/>
  <c r="BE63" i="1"/>
  <c r="AW63" i="1"/>
  <c r="AO63" i="1"/>
  <c r="AG63" i="1"/>
  <c r="AA63" i="1"/>
  <c r="X63" i="1"/>
  <c r="U63" i="1"/>
  <c r="Q63" i="1"/>
  <c r="DH62" i="1"/>
  <c r="DD62" i="1"/>
  <c r="DC62" i="1"/>
  <c r="CV62" i="1"/>
  <c r="CP62" i="1"/>
  <c r="CM62" i="1"/>
  <c r="BZ62" i="1"/>
  <c r="CH62" i="1" s="1"/>
  <c r="BW62" i="1"/>
  <c r="BO62" i="1"/>
  <c r="BE62" i="1"/>
  <c r="AW62" i="1"/>
  <c r="AO62" i="1"/>
  <c r="BF62" i="1" s="1"/>
  <c r="AG62" i="1"/>
  <c r="AA62" i="1"/>
  <c r="X62" i="1"/>
  <c r="U62" i="1"/>
  <c r="DH61" i="1"/>
  <c r="DC61" i="1"/>
  <c r="CV61" i="1"/>
  <c r="CP61" i="1"/>
  <c r="CM61" i="1"/>
  <c r="DD61" i="1" s="1"/>
  <c r="CH61" i="1"/>
  <c r="BZ61" i="1"/>
  <c r="BW61" i="1"/>
  <c r="BO61" i="1"/>
  <c r="BF61" i="1"/>
  <c r="BE61" i="1"/>
  <c r="AW61" i="1"/>
  <c r="AO61" i="1"/>
  <c r="AG61" i="1"/>
  <c r="AA61" i="1"/>
  <c r="X61" i="1"/>
  <c r="U61" i="1"/>
  <c r="DI61" i="1" s="1"/>
  <c r="DH60" i="1"/>
  <c r="DC60" i="1"/>
  <c r="CV60" i="1"/>
  <c r="DD60" i="1" s="1"/>
  <c r="CP60" i="1"/>
  <c r="CM60" i="1"/>
  <c r="BZ60" i="1"/>
  <c r="CH60" i="1" s="1"/>
  <c r="BW60" i="1"/>
  <c r="BO60" i="1"/>
  <c r="BE60" i="1"/>
  <c r="AW60" i="1"/>
  <c r="AO60" i="1"/>
  <c r="BF60" i="1" s="1"/>
  <c r="DI60" i="1" s="1"/>
  <c r="AG60" i="1"/>
  <c r="AA60" i="1"/>
  <c r="X60" i="1"/>
  <c r="U60" i="1"/>
  <c r="DH59" i="1"/>
  <c r="DC59" i="1"/>
  <c r="CV59" i="1"/>
  <c r="CP59" i="1"/>
  <c r="CM59" i="1"/>
  <c r="DD59" i="1" s="1"/>
  <c r="CH59" i="1"/>
  <c r="BZ59" i="1"/>
  <c r="BW59" i="1"/>
  <c r="BO59" i="1"/>
  <c r="BF59" i="1"/>
  <c r="BE59" i="1"/>
  <c r="AW59" i="1"/>
  <c r="AO59" i="1"/>
  <c r="AG59" i="1"/>
  <c r="AA59" i="1"/>
  <c r="X59" i="1"/>
  <c r="U59" i="1"/>
  <c r="DI59" i="1" s="1"/>
  <c r="DH58" i="1"/>
  <c r="DD58" i="1"/>
  <c r="DC58" i="1"/>
  <c r="CV58" i="1"/>
  <c r="CP58" i="1"/>
  <c r="CM58" i="1"/>
  <c r="BZ58" i="1"/>
  <c r="CH58" i="1" s="1"/>
  <c r="BW58" i="1"/>
  <c r="BO58" i="1"/>
  <c r="BF58" i="1"/>
  <c r="DI58" i="1" s="1"/>
  <c r="BE58" i="1"/>
  <c r="AW58" i="1"/>
  <c r="AO58" i="1"/>
  <c r="AG58" i="1"/>
  <c r="AA58" i="1"/>
  <c r="X58" i="1"/>
  <c r="U58" i="1"/>
  <c r="DH57" i="1"/>
  <c r="DC57" i="1"/>
  <c r="CV57" i="1"/>
  <c r="CP57" i="1"/>
  <c r="CM57" i="1"/>
  <c r="DD57" i="1" s="1"/>
  <c r="CH57" i="1"/>
  <c r="BZ57" i="1"/>
  <c r="BW57" i="1"/>
  <c r="BO57" i="1"/>
  <c r="BE57" i="1"/>
  <c r="AW57" i="1"/>
  <c r="AO57" i="1"/>
  <c r="BF57" i="1" s="1"/>
  <c r="AG57" i="1"/>
  <c r="AA57" i="1"/>
  <c r="X57" i="1"/>
  <c r="U57" i="1"/>
  <c r="DH56" i="1"/>
  <c r="DC56" i="1"/>
  <c r="CV56" i="1"/>
  <c r="CP56" i="1"/>
  <c r="CM56" i="1"/>
  <c r="DD56" i="1" s="1"/>
  <c r="BZ56" i="1"/>
  <c r="CH56" i="1" s="1"/>
  <c r="BW56" i="1"/>
  <c r="BO56" i="1"/>
  <c r="BE56" i="1"/>
  <c r="AW56" i="1"/>
  <c r="AO56" i="1"/>
  <c r="BF56" i="1" s="1"/>
  <c r="AG56" i="1"/>
  <c r="AA56" i="1"/>
  <c r="X56" i="1"/>
  <c r="U56" i="1"/>
  <c r="DH55" i="1"/>
  <c r="DD55" i="1"/>
  <c r="DC55" i="1"/>
  <c r="CV55" i="1"/>
  <c r="CP55" i="1"/>
  <c r="CM55" i="1"/>
  <c r="BZ55" i="1"/>
  <c r="CH55" i="1" s="1"/>
  <c r="BW55" i="1"/>
  <c r="BO55" i="1"/>
  <c r="BE55" i="1"/>
  <c r="AW55" i="1"/>
  <c r="AO55" i="1"/>
  <c r="BF55" i="1" s="1"/>
  <c r="AG55" i="1"/>
  <c r="AA55" i="1"/>
  <c r="X55" i="1"/>
  <c r="U55" i="1"/>
  <c r="DH54" i="1"/>
  <c r="DC54" i="1"/>
  <c r="CV54" i="1"/>
  <c r="CP54" i="1"/>
  <c r="CM54" i="1"/>
  <c r="DD54" i="1" s="1"/>
  <c r="CH54" i="1"/>
  <c r="BZ54" i="1"/>
  <c r="BW54" i="1"/>
  <c r="BO54" i="1"/>
  <c r="BE54" i="1"/>
  <c r="AW54" i="1"/>
  <c r="AO54" i="1"/>
  <c r="BF54" i="1" s="1"/>
  <c r="AG54" i="1"/>
  <c r="AA54" i="1"/>
  <c r="X54" i="1"/>
  <c r="U54" i="1"/>
  <c r="DI54" i="1" s="1"/>
  <c r="DH53" i="1"/>
  <c r="DC53" i="1"/>
  <c r="CV53" i="1"/>
  <c r="CP53" i="1"/>
  <c r="CM53" i="1"/>
  <c r="DD53" i="1" s="1"/>
  <c r="BZ53" i="1"/>
  <c r="CH53" i="1" s="1"/>
  <c r="BW53" i="1"/>
  <c r="BO53" i="1"/>
  <c r="BF53" i="1"/>
  <c r="BE53" i="1"/>
  <c r="AW53" i="1"/>
  <c r="AO53" i="1"/>
  <c r="AG53" i="1"/>
  <c r="AA53" i="1"/>
  <c r="X53" i="1"/>
  <c r="U53" i="1"/>
  <c r="DH52" i="1"/>
  <c r="DC52" i="1"/>
  <c r="CV52" i="1"/>
  <c r="CP52" i="1"/>
  <c r="CM52" i="1"/>
  <c r="DD52" i="1" s="1"/>
  <c r="BZ52" i="1"/>
  <c r="CH52" i="1" s="1"/>
  <c r="BW52" i="1"/>
  <c r="BO52" i="1"/>
  <c r="BF52" i="1"/>
  <c r="BE52" i="1"/>
  <c r="AW52" i="1"/>
  <c r="AO52" i="1"/>
  <c r="AG52" i="1"/>
  <c r="AA52" i="1"/>
  <c r="X52" i="1"/>
  <c r="U52" i="1"/>
  <c r="DI52" i="1" s="1"/>
  <c r="DH51" i="1"/>
  <c r="DC51" i="1"/>
  <c r="CV51" i="1"/>
  <c r="CP51" i="1"/>
  <c r="CM51" i="1"/>
  <c r="DD51" i="1" s="1"/>
  <c r="CH51" i="1"/>
  <c r="BZ51" i="1"/>
  <c r="BW51" i="1"/>
  <c r="BO51" i="1"/>
  <c r="BF51" i="1"/>
  <c r="BE51" i="1"/>
  <c r="AW51" i="1"/>
  <c r="AO51" i="1"/>
  <c r="AG51" i="1"/>
  <c r="AA51" i="1"/>
  <c r="X51" i="1"/>
  <c r="U51" i="1"/>
  <c r="DI51" i="1" s="1"/>
  <c r="DH50" i="1"/>
  <c r="DD50" i="1"/>
  <c r="DC50" i="1"/>
  <c r="CV50" i="1"/>
  <c r="CP50" i="1"/>
  <c r="CM50" i="1"/>
  <c r="BZ50" i="1"/>
  <c r="CH50" i="1" s="1"/>
  <c r="BW50" i="1"/>
  <c r="BO50" i="1"/>
  <c r="BE50" i="1"/>
  <c r="AW50" i="1"/>
  <c r="AO50" i="1"/>
  <c r="BF50" i="1" s="1"/>
  <c r="AG50" i="1"/>
  <c r="AA50" i="1"/>
  <c r="X50" i="1"/>
  <c r="U50" i="1"/>
  <c r="DI50" i="1" s="1"/>
  <c r="DH49" i="1"/>
  <c r="DD49" i="1"/>
  <c r="DC49" i="1"/>
  <c r="CV49" i="1"/>
  <c r="CP49" i="1"/>
  <c r="CM49" i="1"/>
  <c r="CH49" i="1"/>
  <c r="BZ49" i="1"/>
  <c r="BW49" i="1"/>
  <c r="BO49" i="1"/>
  <c r="BE49" i="1"/>
  <c r="AW49" i="1"/>
  <c r="AO49" i="1"/>
  <c r="BF49" i="1" s="1"/>
  <c r="AG49" i="1"/>
  <c r="AA49" i="1"/>
  <c r="X49" i="1"/>
  <c r="U49" i="1"/>
  <c r="DH48" i="1"/>
  <c r="DD48" i="1"/>
  <c r="DC48" i="1"/>
  <c r="CV48" i="1"/>
  <c r="CP48" i="1"/>
  <c r="CM48" i="1"/>
  <c r="CH48" i="1"/>
  <c r="BZ48" i="1"/>
  <c r="BW48" i="1"/>
  <c r="BO48" i="1"/>
  <c r="BE48" i="1"/>
  <c r="AW48" i="1"/>
  <c r="AO48" i="1"/>
  <c r="BF48" i="1" s="1"/>
  <c r="DI48" i="1" s="1"/>
  <c r="AG48" i="1"/>
  <c r="AA48" i="1"/>
  <c r="X48" i="1"/>
  <c r="U48" i="1"/>
  <c r="DH47" i="1"/>
  <c r="DC47" i="1"/>
  <c r="CV47" i="1"/>
  <c r="CP47" i="1"/>
  <c r="CM47" i="1"/>
  <c r="DD47" i="1" s="1"/>
  <c r="BZ47" i="1"/>
  <c r="CH47" i="1" s="1"/>
  <c r="BW47" i="1"/>
  <c r="BO47" i="1"/>
  <c r="BE47" i="1"/>
  <c r="AW47" i="1"/>
  <c r="AO47" i="1"/>
  <c r="BF47" i="1" s="1"/>
  <c r="AG47" i="1"/>
  <c r="AA47" i="1"/>
  <c r="X47" i="1"/>
  <c r="U47" i="1"/>
  <c r="DI47" i="1" s="1"/>
  <c r="DH46" i="1"/>
  <c r="DC46" i="1"/>
  <c r="CV46" i="1"/>
  <c r="CP46" i="1"/>
  <c r="CM46" i="1"/>
  <c r="DD46" i="1" s="1"/>
  <c r="BZ46" i="1"/>
  <c r="CH46" i="1" s="1"/>
  <c r="BW46" i="1"/>
  <c r="BO46" i="1"/>
  <c r="BF46" i="1"/>
  <c r="BE46" i="1"/>
  <c r="AW46" i="1"/>
  <c r="AO46" i="1"/>
  <c r="AG46" i="1"/>
  <c r="AA46" i="1"/>
  <c r="X46" i="1"/>
  <c r="U46" i="1"/>
  <c r="DH45" i="1"/>
  <c r="DC45" i="1"/>
  <c r="CV45" i="1"/>
  <c r="CP45" i="1"/>
  <c r="CM45" i="1"/>
  <c r="DD45" i="1" s="1"/>
  <c r="BZ45" i="1"/>
  <c r="CH45" i="1" s="1"/>
  <c r="BW45" i="1"/>
  <c r="BO45" i="1"/>
  <c r="BE45" i="1"/>
  <c r="AW45" i="1"/>
  <c r="AO45" i="1"/>
  <c r="BF45" i="1" s="1"/>
  <c r="AG45" i="1"/>
  <c r="AA45" i="1"/>
  <c r="X45" i="1"/>
  <c r="U45" i="1"/>
  <c r="DH44" i="1"/>
  <c r="DC44" i="1"/>
  <c r="CV44" i="1"/>
  <c r="CP44" i="1"/>
  <c r="CM44" i="1"/>
  <c r="DD44" i="1" s="1"/>
  <c r="BZ44" i="1"/>
  <c r="CH44" i="1" s="1"/>
  <c r="BW44" i="1"/>
  <c r="BO44" i="1"/>
  <c r="BE44" i="1"/>
  <c r="AW44" i="1"/>
  <c r="BF44" i="1" s="1"/>
  <c r="AO44" i="1"/>
  <c r="AG44" i="1"/>
  <c r="AA44" i="1"/>
  <c r="X44" i="1"/>
  <c r="U44" i="1"/>
  <c r="DH43" i="1"/>
  <c r="DD43" i="1"/>
  <c r="DC43" i="1"/>
  <c r="CV43" i="1"/>
  <c r="CP43" i="1"/>
  <c r="CM43" i="1"/>
  <c r="BZ43" i="1"/>
  <c r="CH43" i="1" s="1"/>
  <c r="BW43" i="1"/>
  <c r="BO43" i="1"/>
  <c r="BE43" i="1"/>
  <c r="AW43" i="1"/>
  <c r="AO43" i="1"/>
  <c r="BF43" i="1" s="1"/>
  <c r="AG43" i="1"/>
  <c r="AA43" i="1"/>
  <c r="X43" i="1"/>
  <c r="U43" i="1"/>
  <c r="DH42" i="1"/>
  <c r="DC42" i="1"/>
  <c r="CV42" i="1"/>
  <c r="CP42" i="1"/>
  <c r="CM42" i="1"/>
  <c r="DD42" i="1" s="1"/>
  <c r="CH42" i="1"/>
  <c r="BZ42" i="1"/>
  <c r="BW42" i="1"/>
  <c r="BO42" i="1"/>
  <c r="BE42" i="1"/>
  <c r="AW42" i="1"/>
  <c r="BF42" i="1" s="1"/>
  <c r="AO42" i="1"/>
  <c r="AG42" i="1"/>
  <c r="AA42" i="1"/>
  <c r="X42" i="1"/>
  <c r="U42" i="1"/>
  <c r="DH41" i="1"/>
  <c r="DC41" i="1"/>
  <c r="CV41" i="1"/>
  <c r="CP41" i="1"/>
  <c r="CM41" i="1"/>
  <c r="DD41" i="1" s="1"/>
  <c r="BZ41" i="1"/>
  <c r="CH41" i="1" s="1"/>
  <c r="BW41" i="1"/>
  <c r="BO41" i="1"/>
  <c r="BF41" i="1"/>
  <c r="BE41" i="1"/>
  <c r="AW41" i="1"/>
  <c r="AO41" i="1"/>
  <c r="AG41" i="1"/>
  <c r="AA41" i="1"/>
  <c r="X41" i="1"/>
  <c r="U41" i="1"/>
  <c r="DH40" i="1"/>
  <c r="DC40" i="1"/>
  <c r="CV40" i="1"/>
  <c r="CP40" i="1"/>
  <c r="CM40" i="1"/>
  <c r="DD40" i="1" s="1"/>
  <c r="BZ40" i="1"/>
  <c r="CH40" i="1" s="1"/>
  <c r="BW40" i="1"/>
  <c r="BO40" i="1"/>
  <c r="BE40" i="1"/>
  <c r="AW40" i="1"/>
  <c r="AO40" i="1"/>
  <c r="BF40" i="1" s="1"/>
  <c r="AG40" i="1"/>
  <c r="AA40" i="1"/>
  <c r="X40" i="1"/>
  <c r="U40" i="1"/>
  <c r="DI40" i="1" s="1"/>
  <c r="DH39" i="1"/>
  <c r="DC39" i="1"/>
  <c r="CV39" i="1"/>
  <c r="CP39" i="1"/>
  <c r="CM39" i="1"/>
  <c r="DD39" i="1" s="1"/>
  <c r="BZ39" i="1"/>
  <c r="CH39" i="1" s="1"/>
  <c r="BW39" i="1"/>
  <c r="BO39" i="1"/>
  <c r="BE39" i="1"/>
  <c r="AW39" i="1"/>
  <c r="AO39" i="1"/>
  <c r="BF39" i="1" s="1"/>
  <c r="AG39" i="1"/>
  <c r="AA39" i="1"/>
  <c r="X39" i="1"/>
  <c r="U39" i="1"/>
  <c r="DH38" i="1"/>
  <c r="DD38" i="1"/>
  <c r="DC38" i="1"/>
  <c r="CV38" i="1"/>
  <c r="CP38" i="1"/>
  <c r="CM38" i="1"/>
  <c r="CH38" i="1"/>
  <c r="BZ38" i="1"/>
  <c r="BW38" i="1"/>
  <c r="BO38" i="1"/>
  <c r="BE38" i="1"/>
  <c r="AW38" i="1"/>
  <c r="AO38" i="1"/>
  <c r="BF38" i="1" s="1"/>
  <c r="AG38" i="1"/>
  <c r="AA38" i="1"/>
  <c r="X38" i="1"/>
  <c r="U38" i="1"/>
  <c r="DI38" i="1" s="1"/>
  <c r="DH37" i="1"/>
  <c r="DD37" i="1"/>
  <c r="DC37" i="1"/>
  <c r="CV37" i="1"/>
  <c r="CP37" i="1"/>
  <c r="CM37" i="1"/>
  <c r="CH37" i="1"/>
  <c r="BZ37" i="1"/>
  <c r="BW37" i="1"/>
  <c r="BO37" i="1"/>
  <c r="BE37" i="1"/>
  <c r="AW37" i="1"/>
  <c r="AO37" i="1"/>
  <c r="BF37" i="1" s="1"/>
  <c r="AG37" i="1"/>
  <c r="AA37" i="1"/>
  <c r="X37" i="1"/>
  <c r="U37" i="1"/>
  <c r="DH36" i="1"/>
  <c r="DC36" i="1"/>
  <c r="CV36" i="1"/>
  <c r="CP36" i="1"/>
  <c r="CM36" i="1"/>
  <c r="DD36" i="1" s="1"/>
  <c r="CH36" i="1"/>
  <c r="BZ36" i="1"/>
  <c r="BW36" i="1"/>
  <c r="BO36" i="1"/>
  <c r="BE36" i="1"/>
  <c r="AW36" i="1"/>
  <c r="AO36" i="1"/>
  <c r="BF36" i="1" s="1"/>
  <c r="AG36" i="1"/>
  <c r="AA36" i="1"/>
  <c r="X36" i="1"/>
  <c r="U36" i="1"/>
  <c r="DH35" i="1"/>
  <c r="DC35" i="1"/>
  <c r="CV35" i="1"/>
  <c r="CP35" i="1"/>
  <c r="CM35" i="1"/>
  <c r="DD35" i="1" s="1"/>
  <c r="BZ35" i="1"/>
  <c r="CH35" i="1" s="1"/>
  <c r="BW35" i="1"/>
  <c r="BO35" i="1"/>
  <c r="BE35" i="1"/>
  <c r="AW35" i="1"/>
  <c r="AO35" i="1"/>
  <c r="BF35" i="1" s="1"/>
  <c r="AG35" i="1"/>
  <c r="AA35" i="1"/>
  <c r="X35" i="1"/>
  <c r="U35" i="1"/>
  <c r="DH34" i="1"/>
  <c r="DC34" i="1"/>
  <c r="CV34" i="1"/>
  <c r="CP34" i="1"/>
  <c r="CM34" i="1"/>
  <c r="DD34" i="1" s="1"/>
  <c r="BZ34" i="1"/>
  <c r="CH34" i="1" s="1"/>
  <c r="BW34" i="1"/>
  <c r="BO34" i="1"/>
  <c r="BF34" i="1"/>
  <c r="BE34" i="1"/>
  <c r="AW34" i="1"/>
  <c r="AO34" i="1"/>
  <c r="AG34" i="1"/>
  <c r="AA34" i="1"/>
  <c r="X34" i="1"/>
  <c r="U34" i="1"/>
  <c r="DI34" i="1" s="1"/>
  <c r="DH33" i="1"/>
  <c r="DC33" i="1"/>
  <c r="CV33" i="1"/>
  <c r="CP33" i="1"/>
  <c r="CM33" i="1"/>
  <c r="DD33" i="1" s="1"/>
  <c r="BZ33" i="1"/>
  <c r="CH33" i="1" s="1"/>
  <c r="BW33" i="1"/>
  <c r="BO33" i="1"/>
  <c r="BE33" i="1"/>
  <c r="AW33" i="1"/>
  <c r="AO33" i="1"/>
  <c r="BF33" i="1" s="1"/>
  <c r="AG33" i="1"/>
  <c r="AA33" i="1"/>
  <c r="X33" i="1"/>
  <c r="U33" i="1"/>
  <c r="DH32" i="1"/>
  <c r="DC32" i="1"/>
  <c r="CV32" i="1"/>
  <c r="CP32" i="1"/>
  <c r="CM32" i="1"/>
  <c r="DD32" i="1" s="1"/>
  <c r="BZ32" i="1"/>
  <c r="CH32" i="1" s="1"/>
  <c r="BW32" i="1"/>
  <c r="BO32" i="1"/>
  <c r="BE32" i="1"/>
  <c r="AW32" i="1"/>
  <c r="AO32" i="1"/>
  <c r="BF32" i="1" s="1"/>
  <c r="AG32" i="1"/>
  <c r="AA32" i="1"/>
  <c r="X32" i="1"/>
  <c r="U32" i="1"/>
  <c r="DH31" i="1"/>
  <c r="DC31" i="1"/>
  <c r="CV31" i="1"/>
  <c r="CP31" i="1"/>
  <c r="CM31" i="1"/>
  <c r="DD31" i="1" s="1"/>
  <c r="BZ31" i="1"/>
  <c r="CH31" i="1" s="1"/>
  <c r="BW31" i="1"/>
  <c r="BO31" i="1"/>
  <c r="BE31" i="1"/>
  <c r="AW31" i="1"/>
  <c r="AO31" i="1"/>
  <c r="BF31" i="1" s="1"/>
  <c r="AG31" i="1"/>
  <c r="AA31" i="1"/>
  <c r="X31" i="1"/>
  <c r="U31" i="1"/>
  <c r="DH30" i="1"/>
  <c r="DC30" i="1"/>
  <c r="CV30" i="1"/>
  <c r="CP30" i="1"/>
  <c r="CM30" i="1"/>
  <c r="DD30" i="1" s="1"/>
  <c r="BZ30" i="1"/>
  <c r="CH30" i="1" s="1"/>
  <c r="BW30" i="1"/>
  <c r="BO30" i="1"/>
  <c r="BE30" i="1"/>
  <c r="AW30" i="1"/>
  <c r="AO30" i="1"/>
  <c r="BF30" i="1" s="1"/>
  <c r="AG30" i="1"/>
  <c r="AA30" i="1"/>
  <c r="X30" i="1"/>
  <c r="U30" i="1"/>
  <c r="DI30" i="1" s="1"/>
  <c r="DH29" i="1"/>
  <c r="DC29" i="1"/>
  <c r="CV29" i="1"/>
  <c r="CP29" i="1"/>
  <c r="CM29" i="1"/>
  <c r="DD29" i="1" s="1"/>
  <c r="BZ29" i="1"/>
  <c r="CH29" i="1" s="1"/>
  <c r="BW29" i="1"/>
  <c r="BO29" i="1"/>
  <c r="BF29" i="1"/>
  <c r="BE29" i="1"/>
  <c r="AW29" i="1"/>
  <c r="AO29" i="1"/>
  <c r="AG29" i="1"/>
  <c r="AA29" i="1"/>
  <c r="X29" i="1"/>
  <c r="U29" i="1"/>
  <c r="DH28" i="1"/>
  <c r="DC28" i="1"/>
  <c r="CV28" i="1"/>
  <c r="CP28" i="1"/>
  <c r="CM28" i="1"/>
  <c r="DD28" i="1" s="1"/>
  <c r="BZ28" i="1"/>
  <c r="CH28" i="1" s="1"/>
  <c r="BW28" i="1"/>
  <c r="BO28" i="1"/>
  <c r="BF28" i="1"/>
  <c r="BE28" i="1"/>
  <c r="AW28" i="1"/>
  <c r="AO28" i="1"/>
  <c r="AG28" i="1"/>
  <c r="AA28" i="1"/>
  <c r="X28" i="1"/>
  <c r="U28" i="1"/>
  <c r="DH27" i="1"/>
  <c r="DC27" i="1"/>
  <c r="CV27" i="1"/>
  <c r="CP27" i="1"/>
  <c r="DD27" i="1" s="1"/>
  <c r="CM27" i="1"/>
  <c r="BZ27" i="1"/>
  <c r="CH27" i="1" s="1"/>
  <c r="BW27" i="1"/>
  <c r="BO27" i="1"/>
  <c r="BE27" i="1"/>
  <c r="AW27" i="1"/>
  <c r="BF27" i="1" s="1"/>
  <c r="AO27" i="1"/>
  <c r="AG27" i="1"/>
  <c r="AA27" i="1"/>
  <c r="X27" i="1"/>
  <c r="U27" i="1"/>
  <c r="DH26" i="1"/>
  <c r="DD26" i="1"/>
  <c r="DC26" i="1"/>
  <c r="CV26" i="1"/>
  <c r="CP26" i="1"/>
  <c r="CM26" i="1"/>
  <c r="CH26" i="1"/>
  <c r="BZ26" i="1"/>
  <c r="BW26" i="1"/>
  <c r="BO26" i="1"/>
  <c r="BE26" i="1"/>
  <c r="AW26" i="1"/>
  <c r="AO26" i="1"/>
  <c r="BF26" i="1" s="1"/>
  <c r="AG26" i="1"/>
  <c r="AA26" i="1"/>
  <c r="X26" i="1"/>
  <c r="U26" i="1"/>
  <c r="DH25" i="1"/>
  <c r="DC25" i="1"/>
  <c r="CV25" i="1"/>
  <c r="CP25" i="1"/>
  <c r="CM25" i="1"/>
  <c r="DD25" i="1" s="1"/>
  <c r="CH25" i="1"/>
  <c r="BZ25" i="1"/>
  <c r="BW25" i="1"/>
  <c r="BO25" i="1"/>
  <c r="BE25" i="1"/>
  <c r="AW25" i="1"/>
  <c r="AO25" i="1"/>
  <c r="BF25" i="1" s="1"/>
  <c r="AG25" i="1"/>
  <c r="AA25" i="1"/>
  <c r="X25" i="1"/>
  <c r="U25" i="1"/>
  <c r="DH24" i="1"/>
  <c r="DC24" i="1"/>
  <c r="CV24" i="1"/>
  <c r="CP24" i="1"/>
  <c r="CM24" i="1"/>
  <c r="DD24" i="1" s="1"/>
  <c r="BZ24" i="1"/>
  <c r="CH24" i="1" s="1"/>
  <c r="BW24" i="1"/>
  <c r="BO24" i="1"/>
  <c r="BE24" i="1"/>
  <c r="BF24" i="1" s="1"/>
  <c r="DI24" i="1" s="1"/>
  <c r="AW24" i="1"/>
  <c r="AO24" i="1"/>
  <c r="AG24" i="1"/>
  <c r="AA24" i="1"/>
  <c r="X24" i="1"/>
  <c r="U24" i="1"/>
  <c r="DH23" i="1"/>
  <c r="DC23" i="1"/>
  <c r="CV23" i="1"/>
  <c r="CP23" i="1"/>
  <c r="CM23" i="1"/>
  <c r="DD23" i="1" s="1"/>
  <c r="BZ23" i="1"/>
  <c r="CH23" i="1" s="1"/>
  <c r="BW23" i="1"/>
  <c r="BO23" i="1"/>
  <c r="BF23" i="1"/>
  <c r="BE23" i="1"/>
  <c r="AW23" i="1"/>
  <c r="AO23" i="1"/>
  <c r="AG23" i="1"/>
  <c r="AA23" i="1"/>
  <c r="X23" i="1"/>
  <c r="U23" i="1"/>
  <c r="DH22" i="1"/>
  <c r="DC22" i="1"/>
  <c r="CV22" i="1"/>
  <c r="CP22" i="1"/>
  <c r="CM22" i="1"/>
  <c r="DD22" i="1" s="1"/>
  <c r="BZ22" i="1"/>
  <c r="CH22" i="1" s="1"/>
  <c r="BW22" i="1"/>
  <c r="BO22" i="1"/>
  <c r="BE22" i="1"/>
  <c r="AW22" i="1"/>
  <c r="AO22" i="1"/>
  <c r="BF22" i="1" s="1"/>
  <c r="AG22" i="1"/>
  <c r="AA22" i="1"/>
  <c r="X22" i="1"/>
  <c r="U22" i="1"/>
  <c r="DH21" i="1"/>
  <c r="DC21" i="1"/>
  <c r="CV21" i="1"/>
  <c r="CP21" i="1"/>
  <c r="CM21" i="1"/>
  <c r="DD21" i="1" s="1"/>
  <c r="BZ21" i="1"/>
  <c r="CH21" i="1" s="1"/>
  <c r="BW21" i="1"/>
  <c r="BO21" i="1"/>
  <c r="BE21" i="1"/>
  <c r="AW21" i="1"/>
  <c r="BF21" i="1" s="1"/>
  <c r="AO21" i="1"/>
  <c r="AG21" i="1"/>
  <c r="AA21" i="1"/>
  <c r="X21" i="1"/>
  <c r="U21" i="1"/>
  <c r="DH20" i="1"/>
  <c r="DC20" i="1"/>
  <c r="CV20" i="1"/>
  <c r="CP20" i="1"/>
  <c r="CM20" i="1"/>
  <c r="DD20" i="1" s="1"/>
  <c r="BZ20" i="1"/>
  <c r="CH20" i="1" s="1"/>
  <c r="BW20" i="1"/>
  <c r="BO20" i="1"/>
  <c r="BE20" i="1"/>
  <c r="AW20" i="1"/>
  <c r="AO20" i="1"/>
  <c r="BF20" i="1" s="1"/>
  <c r="AG20" i="1"/>
  <c r="AA20" i="1"/>
  <c r="X20" i="1"/>
  <c r="U20" i="1"/>
  <c r="DI20" i="1" s="1"/>
  <c r="DH19" i="1"/>
  <c r="DC19" i="1"/>
  <c r="CV19" i="1"/>
  <c r="CP19" i="1"/>
  <c r="CM19" i="1"/>
  <c r="DD19" i="1" s="1"/>
  <c r="BZ19" i="1"/>
  <c r="CH19" i="1" s="1"/>
  <c r="BW19" i="1"/>
  <c r="BO19" i="1"/>
  <c r="BE19" i="1"/>
  <c r="AW19" i="1"/>
  <c r="BF19" i="1" s="1"/>
  <c r="AO19" i="1"/>
  <c r="AG19" i="1"/>
  <c r="AA19" i="1"/>
  <c r="X19" i="1"/>
  <c r="U19" i="1"/>
  <c r="DH18" i="1"/>
  <c r="DC18" i="1"/>
  <c r="CV18" i="1"/>
  <c r="CP18" i="1"/>
  <c r="CM18" i="1"/>
  <c r="DD18" i="1" s="1"/>
  <c r="BZ18" i="1"/>
  <c r="CH18" i="1" s="1"/>
  <c r="BW18" i="1"/>
  <c r="BO18" i="1"/>
  <c r="BE18" i="1"/>
  <c r="AW18" i="1"/>
  <c r="BF18" i="1" s="1"/>
  <c r="AO18" i="1"/>
  <c r="AG18" i="1"/>
  <c r="AA18" i="1"/>
  <c r="X18" i="1"/>
  <c r="U18" i="1"/>
  <c r="U65" i="1" s="1"/>
  <c r="DH17" i="1"/>
  <c r="DC17" i="1"/>
  <c r="CV17" i="1"/>
  <c r="CP17" i="1"/>
  <c r="CM17" i="1"/>
  <c r="DD17" i="1" s="1"/>
  <c r="BZ17" i="1"/>
  <c r="CH17" i="1" s="1"/>
  <c r="BW17" i="1"/>
  <c r="BO17" i="1"/>
  <c r="BF17" i="1"/>
  <c r="BE17" i="1"/>
  <c r="AW17" i="1"/>
  <c r="AO17" i="1"/>
  <c r="AG17" i="1"/>
  <c r="AA17" i="1"/>
  <c r="X17" i="1"/>
  <c r="U17" i="1"/>
  <c r="DH16" i="1"/>
  <c r="DC16" i="1"/>
  <c r="CV16" i="1"/>
  <c r="CP16" i="1"/>
  <c r="CM16" i="1"/>
  <c r="DD16" i="1" s="1"/>
  <c r="BZ16" i="1"/>
  <c r="CH16" i="1" s="1"/>
  <c r="BW16" i="1"/>
  <c r="BO16" i="1"/>
  <c r="BE16" i="1"/>
  <c r="AW16" i="1"/>
  <c r="AO16" i="1"/>
  <c r="BF16" i="1" s="1"/>
  <c r="AG16" i="1"/>
  <c r="AA16" i="1"/>
  <c r="X16" i="1"/>
  <c r="U16" i="1"/>
  <c r="DH15" i="1"/>
  <c r="DC15" i="1"/>
  <c r="CV15" i="1"/>
  <c r="CP15" i="1"/>
  <c r="CM15" i="1"/>
  <c r="DD15" i="1" s="1"/>
  <c r="BZ15" i="1"/>
  <c r="CH15" i="1" s="1"/>
  <c r="BW15" i="1"/>
  <c r="BO15" i="1"/>
  <c r="BE15" i="1"/>
  <c r="AW15" i="1"/>
  <c r="AO15" i="1"/>
  <c r="BF15" i="1" s="1"/>
  <c r="AG15" i="1"/>
  <c r="AA15" i="1"/>
  <c r="X15" i="1"/>
  <c r="U15" i="1"/>
  <c r="DH14" i="1"/>
  <c r="DD14" i="1"/>
  <c r="DC14" i="1"/>
  <c r="CV14" i="1"/>
  <c r="CP14" i="1"/>
  <c r="CM14" i="1"/>
  <c r="BZ14" i="1"/>
  <c r="CH14" i="1" s="1"/>
  <c r="BW14" i="1"/>
  <c r="BO14" i="1"/>
  <c r="BE14" i="1"/>
  <c r="AW14" i="1"/>
  <c r="AO14" i="1"/>
  <c r="BF14" i="1" s="1"/>
  <c r="AG14" i="1"/>
  <c r="AA14" i="1"/>
  <c r="X14" i="1"/>
  <c r="U14" i="1"/>
  <c r="DH13" i="1"/>
  <c r="DC13" i="1"/>
  <c r="CV13" i="1"/>
  <c r="CP13" i="1"/>
  <c r="CM13" i="1"/>
  <c r="DD13" i="1" s="1"/>
  <c r="CH13" i="1"/>
  <c r="BZ13" i="1"/>
  <c r="BW13" i="1"/>
  <c r="BO13" i="1"/>
  <c r="BE13" i="1"/>
  <c r="AW13" i="1"/>
  <c r="AO13" i="1"/>
  <c r="BF13" i="1" s="1"/>
  <c r="AG13" i="1"/>
  <c r="AA13" i="1"/>
  <c r="X13" i="1"/>
  <c r="U13" i="1"/>
  <c r="DI13" i="1" s="1"/>
  <c r="DH12" i="1"/>
  <c r="DC12" i="1"/>
  <c r="CV12" i="1"/>
  <c r="CP12" i="1"/>
  <c r="CM12" i="1"/>
  <c r="DD12" i="1" s="1"/>
  <c r="CH12" i="1"/>
  <c r="BZ12" i="1"/>
  <c r="BW12" i="1"/>
  <c r="BO12" i="1"/>
  <c r="BE12" i="1"/>
  <c r="BE65" i="1" s="1"/>
  <c r="AW12" i="1"/>
  <c r="AO12" i="1"/>
  <c r="BF12" i="1" s="1"/>
  <c r="DI12" i="1" s="1"/>
  <c r="AG12" i="1"/>
  <c r="AA12" i="1"/>
  <c r="X12" i="1"/>
  <c r="U12" i="1"/>
  <c r="DH11" i="1"/>
  <c r="DC11" i="1"/>
  <c r="CV11" i="1"/>
  <c r="CP11" i="1"/>
  <c r="DD11" i="1" s="1"/>
  <c r="CM11" i="1"/>
  <c r="BZ11" i="1"/>
  <c r="CH11" i="1" s="1"/>
  <c r="BW11" i="1"/>
  <c r="BO11" i="1"/>
  <c r="BE11" i="1"/>
  <c r="BF11" i="1" s="1"/>
  <c r="AW11" i="1"/>
  <c r="AO11" i="1"/>
  <c r="AG11" i="1"/>
  <c r="AA11" i="1"/>
  <c r="X11" i="1"/>
  <c r="U11" i="1"/>
  <c r="DH10" i="1"/>
  <c r="DC10" i="1"/>
  <c r="CV10" i="1"/>
  <c r="CP10" i="1"/>
  <c r="CM10" i="1"/>
  <c r="DD10" i="1" s="1"/>
  <c r="BZ10" i="1"/>
  <c r="CH10" i="1" s="1"/>
  <c r="BW10" i="1"/>
  <c r="BO10" i="1"/>
  <c r="BE10" i="1"/>
  <c r="AW10" i="1"/>
  <c r="AO10" i="1"/>
  <c r="BF10" i="1" s="1"/>
  <c r="AG10" i="1"/>
  <c r="AA10" i="1"/>
  <c r="X10" i="1"/>
  <c r="U10" i="1"/>
  <c r="DH9" i="1"/>
  <c r="DC9" i="1"/>
  <c r="CV9" i="1"/>
  <c r="CP9" i="1"/>
  <c r="CM9" i="1"/>
  <c r="DD9" i="1" s="1"/>
  <c r="BZ9" i="1"/>
  <c r="CH9" i="1" s="1"/>
  <c r="BW9" i="1"/>
  <c r="BO9" i="1"/>
  <c r="BE9" i="1"/>
  <c r="AW9" i="1"/>
  <c r="AO9" i="1"/>
  <c r="BF9" i="1" s="1"/>
  <c r="AG9" i="1"/>
  <c r="AG65" i="1" s="1"/>
  <c r="AA9" i="1"/>
  <c r="X9" i="1"/>
  <c r="U9" i="1"/>
  <c r="DH8" i="1"/>
  <c r="DC8" i="1"/>
  <c r="CV8" i="1"/>
  <c r="CP8" i="1"/>
  <c r="CM8" i="1"/>
  <c r="DD8" i="1" s="1"/>
  <c r="BZ8" i="1"/>
  <c r="CH8" i="1" s="1"/>
  <c r="BW8" i="1"/>
  <c r="BO8" i="1"/>
  <c r="BE8" i="1"/>
  <c r="AW8" i="1"/>
  <c r="AO8" i="1"/>
  <c r="BF8" i="1" s="1"/>
  <c r="AG8" i="1"/>
  <c r="AA8" i="1"/>
  <c r="X8" i="1"/>
  <c r="U8" i="1"/>
  <c r="DH7" i="1"/>
  <c r="DH65" i="1" s="1"/>
  <c r="DC7" i="1"/>
  <c r="DC65" i="1" s="1"/>
  <c r="CV7" i="1"/>
  <c r="CV65" i="1" s="1"/>
  <c r="CP7" i="1"/>
  <c r="CP65" i="1" s="1"/>
  <c r="CM7" i="1"/>
  <c r="DD7" i="1" s="1"/>
  <c r="BZ7" i="1"/>
  <c r="BZ65" i="1" s="1"/>
  <c r="BW7" i="1"/>
  <c r="BW65" i="1" s="1"/>
  <c r="BO7" i="1"/>
  <c r="BO65" i="1" s="1"/>
  <c r="BE7" i="1"/>
  <c r="AW7" i="1"/>
  <c r="AW65" i="1" s="1"/>
  <c r="AO7" i="1"/>
  <c r="AO65" i="1" s="1"/>
  <c r="AG7" i="1"/>
  <c r="AA7" i="1"/>
  <c r="AA65" i="1" s="1"/>
  <c r="X7" i="1"/>
  <c r="X65" i="1" s="1"/>
  <c r="U7" i="1"/>
  <c r="H7" i="1"/>
  <c r="H65" i="1" s="1"/>
  <c r="DI27" i="1" l="1"/>
  <c r="DI10" i="1"/>
  <c r="DI17" i="1"/>
  <c r="DD65" i="1"/>
  <c r="DI21" i="1"/>
  <c r="DI31" i="1"/>
  <c r="DI44" i="1"/>
  <c r="DI14" i="1"/>
  <c r="DI25" i="1"/>
  <c r="DI28" i="1"/>
  <c r="DI35" i="1"/>
  <c r="DI62" i="1"/>
  <c r="DI11" i="1"/>
  <c r="DI22" i="1"/>
  <c r="DI32" i="1"/>
  <c r="DI45" i="1"/>
  <c r="DI57" i="1"/>
  <c r="DI42" i="1"/>
  <c r="DI56" i="1"/>
  <c r="DI8" i="1"/>
  <c r="DI15" i="1"/>
  <c r="DI26" i="1"/>
  <c r="DI29" i="1"/>
  <c r="DI19" i="1"/>
  <c r="DI23" i="1"/>
  <c r="DI33" i="1"/>
  <c r="DI39" i="1"/>
  <c r="DI46" i="1"/>
  <c r="DI49" i="1"/>
  <c r="DI41" i="1"/>
  <c r="DI53" i="1"/>
  <c r="DI9" i="1"/>
  <c r="DI16" i="1"/>
  <c r="DI36" i="1"/>
  <c r="DI37" i="1"/>
  <c r="DI43" i="1"/>
  <c r="DI55" i="1"/>
  <c r="BF7" i="1"/>
  <c r="BF65" i="1" s="1"/>
  <c r="CH7" i="1"/>
  <c r="CH65" i="1" s="1"/>
  <c r="DI18" i="1"/>
  <c r="DI64" i="1"/>
  <c r="CM65" i="1"/>
  <c r="DI7" i="1" l="1"/>
  <c r="DI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Q11" authorId="0" shapeId="0" xr:uid="{FA007113-4C47-4C9D-884D-F6E1270F1D95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sueldo proteccion</t>
        </r>
      </text>
    </comment>
    <comment ref="Q16" authorId="0" shapeId="0" xr:uid="{8BB5743F-824E-42CA-A59E-F300F4F004FF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sueldo proteccion</t>
        </r>
      </text>
    </comment>
    <comment ref="Q18" authorId="0" shapeId="0" xr:uid="{248DE4A9-A4F2-43D2-BCF5-24CAE32EF6AB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sueldo proteccion</t>
        </r>
      </text>
    </comment>
    <comment ref="BF41" authorId="0" shapeId="0" xr:uid="{157FB490-9218-495E-A4E8-947417C3C4C1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09 al 11 abril</t>
        </r>
      </text>
    </comment>
    <comment ref="BF43" authorId="0" shapeId="0" xr:uid="{286FBDEF-BD96-4C90-89FB-26621C5FB51C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11 al 17 abril</t>
        </r>
      </text>
    </comment>
    <comment ref="Q55" authorId="0" shapeId="0" xr:uid="{B228C9C3-25AA-4C29-96D4-CC77508A1676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12-sem 15</t>
        </r>
      </text>
    </comment>
    <comment ref="Q63" authorId="0" shapeId="0" xr:uid="{7658B90A-DF9E-4EDC-8F65-553172D991A1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lunes, martes
baja
sem 14-sem 17</t>
        </r>
      </text>
    </comment>
    <comment ref="P64" authorId="0" shapeId="0" xr:uid="{A872CF74-F47D-4119-9433-F89F9453202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miercoles 10 abril</t>
        </r>
      </text>
    </comment>
    <comment ref="Q64" authorId="0" shapeId="0" xr:uid="{290AA169-2E14-4EAA-806B-5BBBD2641FC1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15-sem 18</t>
        </r>
      </text>
    </comment>
  </commentList>
</comments>
</file>

<file path=xl/sharedStrings.xml><?xml version="1.0" encoding="utf-8"?>
<sst xmlns="http://schemas.openxmlformats.org/spreadsheetml/2006/main" count="931" uniqueCount="499">
  <si>
    <t>PERIODO DE PAGO:</t>
  </si>
  <si>
    <t>Semana 15</t>
  </si>
  <si>
    <t>FECHA:</t>
  </si>
  <si>
    <t>Del 08 al 14 de abril del 2024</t>
  </si>
  <si>
    <t>SUCURSAL:</t>
  </si>
  <si>
    <t>CANCUN</t>
  </si>
  <si>
    <t>-</t>
  </si>
  <si>
    <t>MONITOREO</t>
  </si>
  <si>
    <t>LIQUIDACIONES</t>
  </si>
  <si>
    <t>NOMBRE INCIDENCIA</t>
  </si>
  <si>
    <t>PUESTO INCIDENCIA</t>
  </si>
  <si>
    <t>RUTA BOCAMPANA</t>
  </si>
  <si>
    <t>NOMBRE BOCAMPANA</t>
  </si>
  <si>
    <t>MONTO NOMINA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</si>
  <si>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</si>
  <si>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</si>
  <si>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</si>
  <si>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</si>
  <si>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</si>
  <si>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</si>
  <si>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</si>
  <si>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</si>
  <si>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</si>
  <si>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</si>
  <si>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</si>
  <si>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</si>
  <si>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</si>
  <si>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</si>
  <si>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</si>
  <si>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</si>
  <si>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</si>
  <si>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</si>
  <si>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</si>
  <si>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</si>
  <si>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</si>
  <si>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</si>
  <si>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</si>
  <si>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</si>
  <si>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</si>
  <si>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</si>
  <si>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</si>
  <si>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</si>
  <si>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</si>
  <si>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</si>
  <si>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</si>
  <si>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</si>
  <si>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</si>
  <si>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</si>
  <si>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</si>
  <si>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</si>
  <si>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</si>
  <si>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</si>
  <si>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</si>
  <si>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</si>
  <si>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</si>
  <si>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</si>
  <si>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</si>
  <si>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</si>
  <si>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</si>
  <si>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</si>
  <si>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</si>
  <si>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</si>
  <si>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</si>
  <si>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</si>
  <si>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</si>
  <si>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</si>
  <si>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</si>
  <si>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</si>
  <si>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</si>
  <si>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</si>
  <si>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</si>
  <si>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</si>
  <si>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</si>
  <si>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</si>
  <si>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</si>
  <si>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</si>
  <si>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</si>
  <si>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</si>
  <si>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PUESTO 01</t>
  </si>
  <si>
    <t>PENL761228II1</t>
  </si>
  <si>
    <t>LUIS MIGUEL PEREZ NUÑEZ</t>
  </si>
  <si>
    <t>JEFE DE VENTAS</t>
  </si>
  <si>
    <t>Jefe de Operación</t>
  </si>
  <si>
    <t>10940154429858</t>
  </si>
  <si>
    <t>127691001544298588</t>
  </si>
  <si>
    <t>AZTECA</t>
  </si>
  <si>
    <t>MADJ740616S12</t>
  </si>
  <si>
    <t>JORGE LUIS MALDONADO DELGADO</t>
  </si>
  <si>
    <t>PREVENTA PROCTER 3</t>
  </si>
  <si>
    <t>Cancun P&amp;G 03</t>
  </si>
  <si>
    <t xml:space="preserve">Jorge Maldonado </t>
  </si>
  <si>
    <t>99580154166881</t>
  </si>
  <si>
    <t>127691001541668810</t>
  </si>
  <si>
    <t>Preventa</t>
  </si>
  <si>
    <t>CAAN750206N52</t>
  </si>
  <si>
    <t>NELDA MAGDALENA CANCHE AYALA</t>
  </si>
  <si>
    <t>PREVENTA PROCTER 1</t>
  </si>
  <si>
    <t>Cancun P&amp;G 01</t>
  </si>
  <si>
    <t xml:space="preserve">Nelda Canche </t>
  </si>
  <si>
    <t>99580154166343</t>
  </si>
  <si>
    <t>127691001541663433</t>
  </si>
  <si>
    <t>VAVE710820MF1</t>
  </si>
  <si>
    <t>ELIZABETH VARGAS VAZQUEZ</t>
  </si>
  <si>
    <t>PREVENTA ALEN 01</t>
  </si>
  <si>
    <t>Cancun 01</t>
  </si>
  <si>
    <t>Elisabet Vargas Vasquez Cancun 01</t>
  </si>
  <si>
    <t>61300135601373</t>
  </si>
  <si>
    <t>127691001356013731</t>
  </si>
  <si>
    <t>DOMA6308307H5</t>
  </si>
  <si>
    <t>ADOLFO JOSE DONNADIEU MAURICE</t>
  </si>
  <si>
    <t>SUPERVISOR ALEN-COLG</t>
  </si>
  <si>
    <t>Supervisor Alen-Colgate</t>
  </si>
  <si>
    <t>56758812408</t>
  </si>
  <si>
    <t>014691567588124087</t>
  </si>
  <si>
    <t>SANTANDER</t>
  </si>
  <si>
    <t>Supervisor Preventa</t>
  </si>
  <si>
    <t>GABG860425MX7</t>
  </si>
  <si>
    <t>JOSE GABRIEL GALLARDO BRAVO</t>
  </si>
  <si>
    <t>PREVENTA PROCTER 6</t>
  </si>
  <si>
    <t>Cancun P&amp;G 06</t>
  </si>
  <si>
    <t>Jose Gabriel Gallardo Bravo</t>
  </si>
  <si>
    <t>Preventa Procter 6</t>
  </si>
  <si>
    <t>49580154130991</t>
  </si>
  <si>
    <t>127691001541309917</t>
  </si>
  <si>
    <t>MACR870207UWA</t>
  </si>
  <si>
    <t>REYES RAUL MAY CIAU</t>
  </si>
  <si>
    <t>ADMINISTRATIVO</t>
  </si>
  <si>
    <t>Administrativo</t>
  </si>
  <si>
    <t>97430154438756</t>
  </si>
  <si>
    <t>127691001544387567</t>
  </si>
  <si>
    <t>OAMT900319197</t>
  </si>
  <si>
    <t>TERESA DE JESUS OVANDO MANCILLA</t>
  </si>
  <si>
    <t>PREVENTA ALEN 02</t>
  </si>
  <si>
    <t>Cancun 02</t>
  </si>
  <si>
    <t>Teresa de Jesús Ovando Cancun 02</t>
  </si>
  <si>
    <t>Preventa Alen  02</t>
  </si>
  <si>
    <t>97430154580465</t>
  </si>
  <si>
    <t>127691001545804654</t>
  </si>
  <si>
    <t>CALC620718DU3</t>
  </si>
  <si>
    <t>CAMILO ANTONIO CASTRO Y LUGO</t>
  </si>
  <si>
    <t>PREVENTA ALEN 05</t>
  </si>
  <si>
    <t>Cancun 05</t>
  </si>
  <si>
    <t>Camilo Antonio Castro  Y Lugo</t>
  </si>
  <si>
    <t>Preventa Alen  05</t>
  </si>
  <si>
    <t>86940154362580</t>
  </si>
  <si>
    <t>127691001543625806</t>
  </si>
  <si>
    <t>SAMC8811222D9</t>
  </si>
  <si>
    <t>CHRISTIAN JESUS SAMPERIO MANRIQUE</t>
  </si>
  <si>
    <t>SUPERVISOR DE UNILEVER, ALEN PLAYA Y UNILEVER PLAYA</t>
  </si>
  <si>
    <t>Supervisor Unilever- Uni,Alen Play</t>
  </si>
  <si>
    <t>01230154336126</t>
  </si>
  <si>
    <t>127180001543361260</t>
  </si>
  <si>
    <t>AIBI861029CV4</t>
  </si>
  <si>
    <t>IRAISS DORIANY AVILES BURGOS</t>
  </si>
  <si>
    <t>PREVENTA COLGATE 04</t>
  </si>
  <si>
    <t>Cancun CK 04</t>
  </si>
  <si>
    <t xml:space="preserve">Irais Aviles Burgos </t>
  </si>
  <si>
    <t>Preventa Colgate 04</t>
  </si>
  <si>
    <t>97430154405106</t>
  </si>
  <si>
    <t>127691001544051068</t>
  </si>
  <si>
    <t>LOHP820629HT8</t>
  </si>
  <si>
    <t>PEDRO PABLO LOYA HERNANDEZ</t>
  </si>
  <si>
    <t>SUPERVISOR PROCTER, COLGATE PLAYA Y PROCTER PLAYA</t>
  </si>
  <si>
    <t>Supervisor Procter, Procter-Colgate Play</t>
  </si>
  <si>
    <t>123</t>
  </si>
  <si>
    <t>01230154335474</t>
  </si>
  <si>
    <t>127180001543354743</t>
  </si>
  <si>
    <t>RAHA770119254</t>
  </si>
  <si>
    <t>ALEJANDRO RAMIREZ HERNANDEZ</t>
  </si>
  <si>
    <t>REPARTO COLGATE</t>
  </si>
  <si>
    <t xml:space="preserve">Alejandro Ramirez . </t>
  </si>
  <si>
    <t>Reparto Colgate</t>
  </si>
  <si>
    <t>81410115223482</t>
  </si>
  <si>
    <t>127691001152234824</t>
  </si>
  <si>
    <t>Reparto</t>
  </si>
  <si>
    <t>TOAY950404947</t>
  </si>
  <si>
    <t>YAREMI AMAIRANI TORRES AKE</t>
  </si>
  <si>
    <t>PREVENTA UNILEVER 03</t>
  </si>
  <si>
    <t>Cancun Ali 03</t>
  </si>
  <si>
    <t>Yaremi Amairani Torres Ake Cancun Ali 03</t>
  </si>
  <si>
    <t>Preventa Unilever 03</t>
  </si>
  <si>
    <t>14100154360247</t>
  </si>
  <si>
    <t>127691001543602476</t>
  </si>
  <si>
    <t>TOAL821231TX4</t>
  </si>
  <si>
    <t>LILIANA DE LA FLOR TORRES AKE</t>
  </si>
  <si>
    <t>PREVENTA COLGATE 01</t>
  </si>
  <si>
    <t>Cancun CK 01</t>
  </si>
  <si>
    <t>liliana de la flor Torres Ake</t>
  </si>
  <si>
    <t>Preventa Colgate 01</t>
  </si>
  <si>
    <t>14100154357182</t>
  </si>
  <si>
    <t>127691001543571824</t>
  </si>
  <si>
    <t>CADR820506340</t>
  </si>
  <si>
    <t>ROBERTO CHABLE DIAZ</t>
  </si>
  <si>
    <t>PREVENTA COLGATE 03</t>
  </si>
  <si>
    <t>Cancun CK 03</t>
  </si>
  <si>
    <t xml:space="preserve">Roberto Chable Diaz </t>
  </si>
  <si>
    <t>Preventa Colgate 03</t>
  </si>
  <si>
    <t>10941395546972</t>
  </si>
  <si>
    <t>127691013955469729</t>
  </si>
  <si>
    <t>HEMM721201JC0</t>
  </si>
  <si>
    <t>MAGDA ASUCENA HERNANDEZ MENDOZA</t>
  </si>
  <si>
    <t>PREVENTA PROCTER 1 PLAY</t>
  </si>
  <si>
    <t>Playa Procter 01</t>
  </si>
  <si>
    <t xml:space="preserve">Magda Asucena Hdz Mendoza </t>
  </si>
  <si>
    <t>Preventa F Procter 01</t>
  </si>
  <si>
    <t>1729</t>
  </si>
  <si>
    <t>99580154273212</t>
  </si>
  <si>
    <t>127691001542732127</t>
  </si>
  <si>
    <t>OASS7604142I2</t>
  </si>
  <si>
    <t>SANDRA ELIDE OLAN SANTOS</t>
  </si>
  <si>
    <t>PREVENTA UNILEVER 06</t>
  </si>
  <si>
    <t>Cancun Ali 06</t>
  </si>
  <si>
    <t>Sandra Elide Olan Santos Cancun Ali 06</t>
  </si>
  <si>
    <t>Preventa Unilever 06</t>
  </si>
  <si>
    <t>1741</t>
  </si>
  <si>
    <t>10940154438715</t>
  </si>
  <si>
    <t>127691001544387156</t>
  </si>
  <si>
    <t>PECG9201185H3</t>
  </si>
  <si>
    <t>GLORIA ADELAIDA PEREZ CANUL</t>
  </si>
  <si>
    <t>PREVENTA UNILEVER 01</t>
  </si>
  <si>
    <t>Cancun Ali 01</t>
  </si>
  <si>
    <t>Gloria Adelaida Perez Canul Cancun Ali 01</t>
  </si>
  <si>
    <t>Preventa Unilever 01</t>
  </si>
  <si>
    <t>1914</t>
  </si>
  <si>
    <t>97990154334930</t>
  </si>
  <si>
    <t>127691001543349302</t>
  </si>
  <si>
    <t>UURJ8707222C5</t>
  </si>
  <si>
    <t>JOSUE MAGDALENO RUIZ</t>
  </si>
  <si>
    <t>JOSUE MAGDALENO UUH RUIZ</t>
  </si>
  <si>
    <t>SUPERVISOR REPARTO</t>
  </si>
  <si>
    <t>Supervisor Reparto</t>
  </si>
  <si>
    <t>2002</t>
  </si>
  <si>
    <t>97430154229745</t>
  </si>
  <si>
    <t>127691001542297455</t>
  </si>
  <si>
    <t>CANB991122F95</t>
  </si>
  <si>
    <t>BRAULIO ALEJANDRO CANTORAL NOH</t>
  </si>
  <si>
    <t xml:space="preserve"> JEFE DE ALMACEN</t>
  </si>
  <si>
    <t>Jefe de Almacén</t>
  </si>
  <si>
    <t>2061</t>
  </si>
  <si>
    <t>97430154330765</t>
  </si>
  <si>
    <t>127691001543307658</t>
  </si>
  <si>
    <t>LOLM861214H32</t>
  </si>
  <si>
    <t>MAYRA LOPEZ LOPEZ</t>
  </si>
  <si>
    <t>PREVENTA UNILEVER 05</t>
  </si>
  <si>
    <t>Cancun Ali 05</t>
  </si>
  <si>
    <t>Mayra López López</t>
  </si>
  <si>
    <t>Preventa Unilever 05</t>
  </si>
  <si>
    <t>2071</t>
  </si>
  <si>
    <t>14100154571278</t>
  </si>
  <si>
    <t>127691001545712788</t>
  </si>
  <si>
    <t>CAVE900811996</t>
  </si>
  <si>
    <t>EZEQUIEL CASTAÑEDA VALLE</t>
  </si>
  <si>
    <t>PREVENTA COLGATE 02 PLAYA</t>
  </si>
  <si>
    <t>Playa  Colgate 02</t>
  </si>
  <si>
    <t>Ezequiel Castañeda Valle Playa Colgate 02</t>
  </si>
  <si>
    <t>Preventa F Colgate 02</t>
  </si>
  <si>
    <t>2314</t>
  </si>
  <si>
    <t>97530154366326</t>
  </si>
  <si>
    <t>127694001543663263</t>
  </si>
  <si>
    <t>GIOA770112EE5</t>
  </si>
  <si>
    <t>JOSE ALFREDO GIJON OROZCO</t>
  </si>
  <si>
    <t>PREVENTA COLGATE 02</t>
  </si>
  <si>
    <t>Cancun CK 02</t>
  </si>
  <si>
    <t>José Alfredo Gijón Orozco Cancun CK 02</t>
  </si>
  <si>
    <t>Preventa Colgate 02</t>
  </si>
  <si>
    <t>2374</t>
  </si>
  <si>
    <t>10940154211913</t>
  </si>
  <si>
    <t>127691001542119135</t>
  </si>
  <si>
    <t>SATD750402V78</t>
  </si>
  <si>
    <t>DAVID DE LOS SANTOS TEJEDA</t>
  </si>
  <si>
    <t>reparto alen,uni PLAYA</t>
  </si>
  <si>
    <t xml:space="preserve">David De Los Santos Tejeda </t>
  </si>
  <si>
    <t>Reparto F Alen-Unilever</t>
  </si>
  <si>
    <t>3098</t>
  </si>
  <si>
    <t>32300154228791</t>
  </si>
  <si>
    <t>127691001542287915</t>
  </si>
  <si>
    <t>UURA950310LL9</t>
  </si>
  <si>
    <t>JOSE RAYMUNDO DE JESUS UC UC</t>
  </si>
  <si>
    <t>SUPLENTE REPART0</t>
  </si>
  <si>
    <t>Suplente Reparto</t>
  </si>
  <si>
    <t>2440</t>
  </si>
  <si>
    <t>97430154280850</t>
  </si>
  <si>
    <t>127691001542808501</t>
  </si>
  <si>
    <t>HEMA010520D66</t>
  </si>
  <si>
    <t>ALEXIA GIZEL HERNANDEZ MALDONADO</t>
  </si>
  <si>
    <t>PREVENTA UNILEVER 04</t>
  </si>
  <si>
    <t>Cancun Ali 04</t>
  </si>
  <si>
    <t>Alexia Gizel Hernandez Maldonado Ali 04</t>
  </si>
  <si>
    <t>Preventa Unilever 04</t>
  </si>
  <si>
    <t>2577</t>
  </si>
  <si>
    <t>99580154301632</t>
  </si>
  <si>
    <t>127691001543016321</t>
  </si>
  <si>
    <t>LOHR761020LXA</t>
  </si>
  <si>
    <t>RAUL ALBERTO LOYA HERNANDEZ</t>
  </si>
  <si>
    <t>PREVENTA COLGATE 01 PLAYA</t>
  </si>
  <si>
    <t>Playa Colgate 01</t>
  </si>
  <si>
    <t>Raúl Alberto Loya Hernández Playa Colgate 01</t>
  </si>
  <si>
    <t>Preventa F Colgate 01</t>
  </si>
  <si>
    <t>14100154147767</t>
  </si>
  <si>
    <t>127691001541477674</t>
  </si>
  <si>
    <t>CACX760607ISA</t>
  </si>
  <si>
    <t>JOSE ALBERTO CHAN CEN</t>
  </si>
  <si>
    <t>PREVENTA PROCTER 5</t>
  </si>
  <si>
    <t>Cancun P&amp;G 05</t>
  </si>
  <si>
    <t>Jose Alberto Chan Cen</t>
  </si>
  <si>
    <t>Preventa Procter 5</t>
  </si>
  <si>
    <t>97430154256178</t>
  </si>
  <si>
    <t>127691001542561783</t>
  </si>
  <si>
    <t>EAYM920323UV9</t>
  </si>
  <si>
    <t>MARIA MARISOL ESTRADA YAMAH</t>
  </si>
  <si>
    <t>PREVENTA COLGATE 06</t>
  </si>
  <si>
    <t>Cancun CK 06</t>
  </si>
  <si>
    <t>María Marisol Estrada Yamah Cancun CK 06</t>
  </si>
  <si>
    <t>Preventa Colgate 06</t>
  </si>
  <si>
    <t>97990154399671</t>
  </si>
  <si>
    <t>127691001543996713</t>
  </si>
  <si>
    <t>CAAM950519JI0</t>
  </si>
  <si>
    <t>MIGUEL ANGEL CAN AYALA</t>
  </si>
  <si>
    <t>ALMACENISTA</t>
  </si>
  <si>
    <t>Aux. Almacén</t>
  </si>
  <si>
    <t>2839</t>
  </si>
  <si>
    <t>97990154283789</t>
  </si>
  <si>
    <t>127691001542837899</t>
  </si>
  <si>
    <t>HEGA701209PU1</t>
  </si>
  <si>
    <t>ALFREDO FELIX GIL HERNANDEZ</t>
  </si>
  <si>
    <t>PREVENTA PLAYA ALEN 1</t>
  </si>
  <si>
    <t>Playa AlEn 01</t>
  </si>
  <si>
    <t>Alfredo Felix Hernandez Gil Playa AlEn 01</t>
  </si>
  <si>
    <t>ALFREDO FELIX HERNANDEZ GIL</t>
  </si>
  <si>
    <t>Preventa F Alen 01</t>
  </si>
  <si>
    <t>97530154290088</t>
  </si>
  <si>
    <t>127694001542900888</t>
  </si>
  <si>
    <t>CASC870512KV2</t>
  </si>
  <si>
    <t>JOSE CARLOS CARDOSO SARABIA</t>
  </si>
  <si>
    <t>PREVENTA PLAYA UNILEVER 1</t>
  </si>
  <si>
    <t>Playa Unilever 01</t>
  </si>
  <si>
    <t>José Carlos Cardoso Sarabia Playa Uni 01</t>
  </si>
  <si>
    <t>Preventa F Unilever 01</t>
  </si>
  <si>
    <t>97530154100070</t>
  </si>
  <si>
    <t>127694001541000705</t>
  </si>
  <si>
    <t>PECF910830RWA</t>
  </si>
  <si>
    <t>FRANCISCO EDUARDO PECH CHAN</t>
  </si>
  <si>
    <t>PREVENTA PLAYA UNILEVER 2</t>
  </si>
  <si>
    <t>Playa Unilever 02</t>
  </si>
  <si>
    <t>Francisco Eduardo Pech Chan Playa Uni 02</t>
  </si>
  <si>
    <t>Preventa F Unilever 02</t>
  </si>
  <si>
    <t>97530154262803</t>
  </si>
  <si>
    <t>127694001542628034</t>
  </si>
  <si>
    <t>SAPR580902Q3A</t>
  </si>
  <si>
    <t>RAMON ARTURO SALINAS POZO</t>
  </si>
  <si>
    <t>REPARTO VARIOS</t>
  </si>
  <si>
    <t xml:space="preserve">Ramón Arturo Salinaz Pozo </t>
  </si>
  <si>
    <t>Reparto Multimarcas</t>
  </si>
  <si>
    <t>10940154517634</t>
  </si>
  <si>
    <t>127691001545176340</t>
  </si>
  <si>
    <t>AUTD8502204I0</t>
  </si>
  <si>
    <t>DENY ALEJANDRA AGUILAR TREJO</t>
  </si>
  <si>
    <t>PREVENTA PROCTER 4</t>
  </si>
  <si>
    <t>Cancun P&amp;G 04</t>
  </si>
  <si>
    <t>Deny Alejandra Aguilar Trejo P&amp;G 04</t>
  </si>
  <si>
    <t>Preventa Procter 04</t>
  </si>
  <si>
    <t>99580154282965</t>
  </si>
  <si>
    <t>127691001542829658</t>
  </si>
  <si>
    <t>MASP890915JV2</t>
  </si>
  <si>
    <t>PAOLA MONSERRAT MARIN SANTOS</t>
  </si>
  <si>
    <t>PREVENTA ALEN 06</t>
  </si>
  <si>
    <t>Cancun 06</t>
  </si>
  <si>
    <t>Paola Monserrat Marin Santos</t>
  </si>
  <si>
    <t>Preventa Alen  06</t>
  </si>
  <si>
    <t>97430154441595</t>
  </si>
  <si>
    <t>127691001544415950</t>
  </si>
  <si>
    <t>COLW970730KQ6</t>
  </si>
  <si>
    <t>WILBERT ALEXIS COTA LOPEZ</t>
  </si>
  <si>
    <t>REPARTO COLGATE PROCTER PLAYA</t>
  </si>
  <si>
    <t xml:space="preserve">Wilbert Alexis  Cota Lopez </t>
  </si>
  <si>
    <t>Reparto F Colgate-Procter</t>
  </si>
  <si>
    <t>3103</t>
  </si>
  <si>
    <t>97430154236301</t>
  </si>
  <si>
    <t>127691001542363017</t>
  </si>
  <si>
    <t>GACL000824KD6</t>
  </si>
  <si>
    <t>LUIS SERGIO GARCIA DE LA CRUZ</t>
  </si>
  <si>
    <t>PREVENTA ALEN 03</t>
  </si>
  <si>
    <t>Cancun 03</t>
  </si>
  <si>
    <t>Luis Sergio Garcia de la Cruz Cancun 03</t>
  </si>
  <si>
    <t>Preventa Alen  03</t>
  </si>
  <si>
    <t>32300154282726</t>
  </si>
  <si>
    <t>127691001542827265</t>
  </si>
  <si>
    <t>LUCH741012IT1</t>
  </si>
  <si>
    <t>HECTOR LUIS DE LA CRUZ</t>
  </si>
  <si>
    <t>PREVENTA COLGATE 05</t>
  </si>
  <si>
    <t>Cancun CK 05</t>
  </si>
  <si>
    <t xml:space="preserve">Hector  Luis de la Cruz </t>
  </si>
  <si>
    <t>Preventa Colgate 05</t>
  </si>
  <si>
    <t>61300154669290</t>
  </si>
  <si>
    <t>127691001546692904</t>
  </si>
  <si>
    <t>JINL9802147K1</t>
  </si>
  <si>
    <t>LUIS ENRIQUE JIMENEZ NATAREN</t>
  </si>
  <si>
    <t>10940154331565</t>
  </si>
  <si>
    <t>127691001543315653</t>
  </si>
  <si>
    <t>JILJ740527QY1</t>
  </si>
  <si>
    <t>JORGE EDUARDO JIMENEZ LOPEZ</t>
  </si>
  <si>
    <t>PREVENTA PROCTER 2 PLAY</t>
  </si>
  <si>
    <t>Playa Procter 02</t>
  </si>
  <si>
    <t>Jorge Eduardo  Jimenez Lopez  Playa Procter 02</t>
  </si>
  <si>
    <t>Preventa F Procter 02</t>
  </si>
  <si>
    <t>75370154398892</t>
  </si>
  <si>
    <t>127694001543988922</t>
  </si>
  <si>
    <t>JIVI810718UX5</t>
  </si>
  <si>
    <t>ISRAEL JIMENEZ VELAZQUEZ</t>
  </si>
  <si>
    <t>97990154330876</t>
  </si>
  <si>
    <t>127691001543308767</t>
  </si>
  <si>
    <t>COCL910103Q71</t>
  </si>
  <si>
    <t>MARIA DE LOURDES ANAHI COHUO CANUL</t>
  </si>
  <si>
    <t>PREVENTA PLAYA ALEN 2</t>
  </si>
  <si>
    <t>Playa AlEn 02</t>
  </si>
  <si>
    <t>Maria de Lourdes Anahi  Cohuo Canul Playa AlEn 02</t>
  </si>
  <si>
    <t>Preventa F Alen 02</t>
  </si>
  <si>
    <t>97530122890241</t>
  </si>
  <si>
    <t>127694001228902414</t>
  </si>
  <si>
    <t>GAMF830727UY8</t>
  </si>
  <si>
    <t>FABIAN GRANDEÑO MARTINEZ</t>
  </si>
  <si>
    <t>REPARTO UNI-GENOMMA</t>
  </si>
  <si>
    <t xml:space="preserve">Fabian Grandeño Martinez </t>
  </si>
  <si>
    <t>Repartidor Multimarcas</t>
  </si>
  <si>
    <t>97430155871797</t>
  </si>
  <si>
    <t>127691001558717974</t>
  </si>
  <si>
    <t>VACE010114JQ3</t>
  </si>
  <si>
    <t>EZEQUIEL VALIER DE LA CRUZ</t>
  </si>
  <si>
    <t>97430156411360</t>
  </si>
  <si>
    <t>127691001564113601</t>
  </si>
  <si>
    <t>CARF960315CF7</t>
  </si>
  <si>
    <t>FABIOLA ROSARIO CAUICH RODRIGUEZ</t>
  </si>
  <si>
    <t>PREVENTA PROCTER 2</t>
  </si>
  <si>
    <t>Cancun P&amp;G 02</t>
  </si>
  <si>
    <t>Fabiola del Rosario Cauich Rodriguez Cancun P&amp;G 02</t>
  </si>
  <si>
    <t>FABIOLA DEL ROSARIO CAUICH RODRIGUEZ</t>
  </si>
  <si>
    <t>Preventa Procter 02</t>
  </si>
  <si>
    <t>49580157729552</t>
  </si>
  <si>
    <t>127691001577295529</t>
  </si>
  <si>
    <t>RAOM730601SX4</t>
  </si>
  <si>
    <t>MARINO RAMIREZ OCHOA</t>
  </si>
  <si>
    <t>REPARTO ALEN</t>
  </si>
  <si>
    <t>CAN-02-18 (SM17616) Marino Ramirez Ochoa</t>
  </si>
  <si>
    <t>Reparto Alen</t>
  </si>
  <si>
    <t>99580143353624</t>
  </si>
  <si>
    <t>127691001433536241</t>
  </si>
  <si>
    <t>GOEL850816ML8</t>
  </si>
  <si>
    <t>LUIS HERMELINDO GOMEZ ESCUDERO</t>
  </si>
  <si>
    <t>97430159341344</t>
  </si>
  <si>
    <t>127691001593413440</t>
  </si>
  <si>
    <t>LOHC7505221G1</t>
  </si>
  <si>
    <t>CARLOS ARMANDO LOYA HERNANDEZ</t>
  </si>
  <si>
    <t>REPARTO PROCTER</t>
  </si>
  <si>
    <t xml:space="preserve">Carlos Armando Loya Armando Loya </t>
  </si>
  <si>
    <t>Reparto Procter</t>
  </si>
  <si>
    <t>97430159173380</t>
  </si>
  <si>
    <t>127691001591733805</t>
  </si>
  <si>
    <t>YAPH991017822</t>
  </si>
  <si>
    <t>JOSE HECTOR YAM POOL</t>
  </si>
  <si>
    <t>Jose Hector Yam Pool</t>
  </si>
  <si>
    <t>31340160814594</t>
  </si>
  <si>
    <t>127691001608145946</t>
  </si>
  <si>
    <t>MARM721101PB3</t>
  </si>
  <si>
    <t>MIGUEL ANGEL MARQUEZ RIOS</t>
  </si>
  <si>
    <t>3111</t>
  </si>
  <si>
    <t>1263244543</t>
  </si>
  <si>
    <t>072650012632445438</t>
  </si>
  <si>
    <t>BANORTE</t>
  </si>
  <si>
    <t>TECZ940807S3A</t>
  </si>
  <si>
    <t>ZAMIRA MICHELLE TREJO CHAN</t>
  </si>
  <si>
    <t>PREVENTA UNILEVER 02</t>
  </si>
  <si>
    <t>Cancun Ali 02</t>
  </si>
  <si>
    <t>Zamira Michelle Trejo Chan Cancun Ali02</t>
  </si>
  <si>
    <t>Preventa Unilever 02</t>
  </si>
  <si>
    <t>10940152566256</t>
  </si>
  <si>
    <t>127691001525662560</t>
  </si>
  <si>
    <t>CUBS8706165F0</t>
  </si>
  <si>
    <t>SUSANA DE LA CRUZ BRAVATA</t>
  </si>
  <si>
    <t>PREVENTA ALEN 04</t>
  </si>
  <si>
    <t>Cancun 04</t>
  </si>
  <si>
    <t>Susana de la Cruz Bravata Cancun 04</t>
  </si>
  <si>
    <t>Preventa Alen  04</t>
  </si>
  <si>
    <t>86940160985837</t>
  </si>
  <si>
    <t>127691001609858371</t>
  </si>
  <si>
    <t>JUAN ISMAEL UCAN RAMOS</t>
  </si>
  <si>
    <t>49580157228390</t>
  </si>
  <si>
    <t>127691001572283905</t>
  </si>
  <si>
    <t>JUAN JOSE GOMEZ FELIX</t>
  </si>
  <si>
    <t>97990161689775</t>
  </si>
  <si>
    <t>127691001616897752</t>
  </si>
  <si>
    <t>CAAM0002139N7</t>
  </si>
  <si>
    <t>JOSE MANUEL CANUL AKE</t>
  </si>
  <si>
    <t>Jose Manuel Canul Ake</t>
  </si>
  <si>
    <t>49580101562240</t>
  </si>
  <si>
    <t>127691001015622405</t>
  </si>
  <si>
    <t>RODRIGO ARIAS CANUL</t>
  </si>
  <si>
    <t xml:space="preserve">REPARTO VARIOS </t>
  </si>
  <si>
    <t>97990162092129</t>
  </si>
  <si>
    <t>127691001620921290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</si>
</sst>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Arial"/>
      <family val="2"/>
    </font>
    <font>
      <sz val="12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sz val="9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9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color theme="5" tint="-0.499984740745262"/>
      <name val="Calibri"/>
      <family val="2"/>
      <scheme val="minor"/>
    </font>
    <font>
      <sz val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sz val="11"/>
      <name val="Calibri"/>
      <family val="2"/>
    </font>
    <font>
      <sz val="11"/>
      <color rgb="FF0000FF"/>
      <name val="Calibri"/>
      <family val="2"/>
      <scheme val="minor"/>
    </font>
    <font>
      <b/>
      <sz val="11"/>
      <name val="Calibri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21" fillId="0" borderId="0"/>
  </cellStyleXfs>
  <cellXfs count="120">
    <xf numFmtId="0" fontId="0" fillId="0" borderId="0" xfId="0"/>
    <xf numFmtId="0" fontId="0" fillId="2" borderId="0" xfId="0" applyFill="1"/>
    <xf numFmtId="44" fontId="1" fillId="2" borderId="0" xfId="1" applyFont="1" applyFill="1"/>
    <xf numFmtId="0" fontId="5" fillId="2" borderId="1" xfId="0" applyFont="1" applyFill="1" applyBorder="1" applyAlignment="1">
      <alignment horizontal="right" vertical="center"/>
    </xf>
    <xf numFmtId="0" fontId="6" fillId="2" borderId="1" xfId="0" applyFont="1" applyFill="1" applyBorder="1"/>
    <xf numFmtId="0" fontId="7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/>
    <xf numFmtId="14" fontId="0" fillId="2" borderId="0" xfId="0" applyNumberFormat="1" applyFill="1"/>
    <xf numFmtId="0" fontId="5" fillId="2" borderId="0" xfId="3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right" vertical="center"/>
    </xf>
    <xf numFmtId="0" fontId="10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44" fontId="6" fillId="2" borderId="0" xfId="0" applyNumberFormat="1" applyFont="1" applyFill="1" applyAlignment="1">
      <alignment horizontal="left"/>
    </xf>
    <xf numFmtId="0" fontId="12" fillId="2" borderId="0" xfId="0" applyFont="1" applyFill="1"/>
    <xf numFmtId="44" fontId="12" fillId="2" borderId="0" xfId="0" applyNumberFormat="1" applyFont="1" applyFill="1"/>
    <xf numFmtId="0" fontId="3" fillId="2" borderId="0" xfId="0" applyFont="1" applyFill="1"/>
    <xf numFmtId="0" fontId="5" fillId="2" borderId="0" xfId="0" applyFont="1" applyFill="1" applyAlignment="1">
      <alignment horizontal="right"/>
    </xf>
    <xf numFmtId="14" fontId="6" fillId="2" borderId="0" xfId="3" applyNumberFormat="1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4" fontId="13" fillId="2" borderId="0" xfId="0" applyNumberFormat="1" applyFont="1" applyFill="1" applyAlignment="1">
      <alignment horizontal="left"/>
    </xf>
    <xf numFmtId="44" fontId="14" fillId="2" borderId="0" xfId="1" applyFont="1" applyFill="1" applyAlignment="1">
      <alignment horizontal="left"/>
    </xf>
    <xf numFmtId="14" fontId="15" fillId="2" borderId="0" xfId="3" applyNumberFormat="1" applyFont="1" applyFill="1" applyAlignment="1">
      <alignment horizontal="left"/>
    </xf>
    <xf numFmtId="0" fontId="16" fillId="2" borderId="0" xfId="0" applyFont="1" applyFill="1" applyAlignment="1">
      <alignment horizontal="center"/>
    </xf>
    <xf numFmtId="0" fontId="15" fillId="2" borderId="0" xfId="3" applyFont="1" applyFill="1" applyAlignment="1">
      <alignment horizontal="left"/>
    </xf>
    <xf numFmtId="164" fontId="15" fillId="2" borderId="0" xfId="3" applyNumberFormat="1" applyFont="1" applyFill="1" applyAlignment="1">
      <alignment horizontal="left"/>
    </xf>
    <xf numFmtId="0" fontId="6" fillId="2" borderId="0" xfId="3" applyFont="1" applyFill="1" applyAlignment="1">
      <alignment horizontal="center"/>
    </xf>
    <xf numFmtId="44" fontId="6" fillId="2" borderId="0" xfId="3" applyNumberFormat="1" applyFont="1" applyFill="1" applyAlignment="1">
      <alignment horizontal="center"/>
    </xf>
    <xf numFmtId="164" fontId="0" fillId="2" borderId="0" xfId="0" applyNumberFormat="1" applyFill="1"/>
    <xf numFmtId="0" fontId="5" fillId="2" borderId="0" xfId="0" applyFont="1" applyFill="1"/>
    <xf numFmtId="0" fontId="17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44" fontId="2" fillId="5" borderId="0" xfId="1" applyFont="1" applyFill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9" fillId="8" borderId="3" xfId="0" applyFont="1" applyFill="1" applyBorder="1" applyAlignment="1">
      <alignment horizontal="left" vertical="center"/>
    </xf>
    <xf numFmtId="0" fontId="19" fillId="9" borderId="3" xfId="0" applyFont="1" applyFill="1" applyBorder="1" applyAlignment="1">
      <alignment horizontal="left" vertical="center"/>
    </xf>
    <xf numFmtId="0" fontId="19" fillId="8" borderId="3" xfId="0" applyFont="1" applyFill="1" applyBorder="1" applyAlignment="1">
      <alignment horizontal="left" vertical="top"/>
    </xf>
    <xf numFmtId="0" fontId="18" fillId="10" borderId="3" xfId="0" applyFont="1" applyFill="1" applyBorder="1" applyAlignment="1">
      <alignment horizontal="left" vertical="center"/>
    </xf>
    <xf numFmtId="0" fontId="18" fillId="11" borderId="3" xfId="0" applyFont="1" applyFill="1" applyBorder="1" applyAlignment="1">
      <alignment horizontal="left" vertical="center"/>
    </xf>
    <xf numFmtId="0" fontId="18" fillId="12" borderId="3" xfId="0" applyFont="1" applyFill="1" applyBorder="1" applyAlignment="1">
      <alignment horizontal="left" vertical="center"/>
    </xf>
    <xf numFmtId="0" fontId="18" fillId="13" borderId="3" xfId="0" applyFont="1" applyFill="1" applyBorder="1" applyAlignment="1">
      <alignment horizontal="left" vertical="center"/>
    </xf>
    <xf numFmtId="0" fontId="18" fillId="6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20" fillId="0" borderId="0" xfId="0" applyFont="1"/>
    <xf numFmtId="44" fontId="20" fillId="0" borderId="0" xfId="1" applyFont="1"/>
    <xf numFmtId="0" fontId="22" fillId="2" borderId="4" xfId="4" applyFont="1" applyFill="1" applyBorder="1" applyAlignment="1">
      <alignment horizontal="center" vertical="center"/>
    </xf>
    <xf numFmtId="0" fontId="23" fillId="0" borderId="4" xfId="0" applyFont="1" applyBorder="1"/>
    <xf numFmtId="0" fontId="23" fillId="2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3" fillId="0" borderId="4" xfId="1" applyNumberFormat="1" applyFont="1" applyFill="1" applyBorder="1" applyAlignment="1">
      <alignment horizontal="center"/>
    </xf>
    <xf numFmtId="164" fontId="20" fillId="0" borderId="4" xfId="1" applyNumberFormat="1" applyFont="1" applyFill="1" applyBorder="1" applyAlignment="1">
      <alignment horizontal="center" vertical="center"/>
    </xf>
    <xf numFmtId="164" fontId="25" fillId="14" borderId="4" xfId="1" applyNumberFormat="1" applyFont="1" applyFill="1" applyBorder="1" applyAlignment="1">
      <alignment horizontal="center" vertical="center"/>
    </xf>
    <xf numFmtId="164" fontId="25" fillId="14" borderId="5" xfId="1" applyNumberFormat="1" applyFont="1" applyFill="1" applyBorder="1" applyAlignment="1">
      <alignment horizontal="center" vertical="center"/>
    </xf>
    <xf numFmtId="164" fontId="20" fillId="0" borderId="5" xfId="1" applyNumberFormat="1" applyFont="1" applyFill="1" applyBorder="1" applyAlignment="1">
      <alignment horizontal="center" vertical="center"/>
    </xf>
    <xf numFmtId="164" fontId="26" fillId="14" borderId="4" xfId="1" applyNumberFormat="1" applyFont="1" applyFill="1" applyBorder="1" applyAlignment="1">
      <alignment horizontal="center" vertical="center"/>
    </xf>
    <xf numFmtId="164" fontId="25" fillId="14" borderId="4" xfId="1" applyNumberFormat="1" applyFont="1" applyFill="1" applyBorder="1" applyAlignment="1">
      <alignment horizontal="center"/>
    </xf>
    <xf numFmtId="164" fontId="20" fillId="2" borderId="4" xfId="1" applyNumberFormat="1" applyFont="1" applyFill="1" applyBorder="1" applyAlignment="1">
      <alignment horizontal="center"/>
    </xf>
    <xf numFmtId="164" fontId="20" fillId="2" borderId="5" xfId="1" applyNumberFormat="1" applyFont="1" applyFill="1" applyBorder="1" applyAlignment="1">
      <alignment horizontal="center"/>
    </xf>
    <xf numFmtId="164" fontId="20" fillId="2" borderId="5" xfId="1" applyNumberFormat="1" applyFont="1" applyFill="1" applyBorder="1"/>
    <xf numFmtId="0" fontId="0" fillId="0" borderId="0" xfId="0" applyAlignment="1">
      <alignment horizontal="left"/>
    </xf>
    <xf numFmtId="0" fontId="20" fillId="0" borderId="4" xfId="0" applyFont="1" applyBorder="1" applyAlignment="1">
      <alignment vertical="center"/>
    </xf>
    <xf numFmtId="0" fontId="4" fillId="15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1" fillId="0" borderId="4" xfId="1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4" xfId="0" applyFont="1" applyBorder="1"/>
    <xf numFmtId="164" fontId="20" fillId="0" borderId="4" xfId="1" applyNumberFormat="1" applyFont="1" applyFill="1" applyBorder="1" applyAlignment="1">
      <alignment horizontal="center"/>
    </xf>
    <xf numFmtId="0" fontId="27" fillId="0" borderId="0" xfId="0" applyFont="1"/>
    <xf numFmtId="0" fontId="0" fillId="16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8" fillId="0" borderId="0" xfId="0" applyFont="1"/>
    <xf numFmtId="164" fontId="1" fillId="0" borderId="6" xfId="1" applyNumberFormat="1" applyFont="1" applyFill="1" applyBorder="1" applyAlignment="1">
      <alignment horizontal="center"/>
    </xf>
    <xf numFmtId="0" fontId="23" fillId="2" borderId="4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left"/>
    </xf>
    <xf numFmtId="49" fontId="29" fillId="17" borderId="4" xfId="0" applyNumberFormat="1" applyFont="1" applyFill="1" applyBorder="1" applyAlignment="1">
      <alignment horizontal="left" vertical="top"/>
    </xf>
    <xf numFmtId="164" fontId="20" fillId="18" borderId="4" xfId="1" applyNumberFormat="1" applyFont="1" applyFill="1" applyBorder="1" applyAlignment="1">
      <alignment horizontal="center" vertical="center"/>
    </xf>
    <xf numFmtId="0" fontId="4" fillId="19" borderId="7" xfId="0" applyFont="1" applyFill="1" applyBorder="1" applyAlignment="1">
      <alignment horizontal="left"/>
    </xf>
    <xf numFmtId="0" fontId="23" fillId="0" borderId="4" xfId="0" quotePrefix="1" applyFont="1" applyBorder="1"/>
    <xf numFmtId="0" fontId="30" fillId="0" borderId="4" xfId="0" applyFont="1" applyBorder="1" applyAlignment="1">
      <alignment vertical="top"/>
    </xf>
    <xf numFmtId="0" fontId="31" fillId="0" borderId="4" xfId="0" applyFont="1" applyBorder="1" applyAlignment="1">
      <alignment vertical="top"/>
    </xf>
    <xf numFmtId="0" fontId="31" fillId="0" borderId="4" xfId="0" applyFont="1" applyBorder="1" applyAlignment="1">
      <alignment horizontal="center" vertical="center"/>
    </xf>
    <xf numFmtId="49" fontId="31" fillId="0" borderId="4" xfId="0" applyNumberFormat="1" applyFont="1" applyBorder="1" applyAlignment="1">
      <alignment horizontal="center" vertical="top"/>
    </xf>
    <xf numFmtId="49" fontId="31" fillId="0" borderId="4" xfId="0" applyNumberFormat="1" applyFont="1" applyBorder="1" applyAlignment="1">
      <alignment vertical="top"/>
    </xf>
    <xf numFmtId="49" fontId="31" fillId="0" borderId="4" xfId="0" applyNumberFormat="1" applyFont="1" applyBorder="1" applyAlignment="1">
      <alignment horizontal="center" vertical="center"/>
    </xf>
    <xf numFmtId="164" fontId="25" fillId="20" borderId="4" xfId="1" applyNumberFormat="1" applyFont="1" applyFill="1" applyBorder="1" applyAlignment="1">
      <alignment horizontal="center"/>
    </xf>
    <xf numFmtId="164" fontId="20" fillId="21" borderId="5" xfId="1" applyNumberFormat="1" applyFont="1" applyFill="1" applyBorder="1" applyAlignment="1">
      <alignment horizontal="center"/>
    </xf>
    <xf numFmtId="49" fontId="30" fillId="0" borderId="4" xfId="0" applyNumberFormat="1" applyFont="1" applyBorder="1" applyAlignment="1">
      <alignment vertical="top"/>
    </xf>
    <xf numFmtId="0" fontId="20" fillId="0" borderId="4" xfId="0" applyFont="1" applyBorder="1" applyAlignment="1">
      <alignment horizontal="center"/>
    </xf>
    <xf numFmtId="0" fontId="32" fillId="0" borderId="0" xfId="0" applyFont="1"/>
    <xf numFmtId="49" fontId="31" fillId="0" borderId="4" xfId="0" applyNumberFormat="1" applyFont="1" applyBorder="1" applyAlignment="1">
      <alignment horizontal="left" vertical="top"/>
    </xf>
    <xf numFmtId="1" fontId="23" fillId="2" borderId="4" xfId="0" applyNumberFormat="1" applyFont="1" applyFill="1" applyBorder="1" applyAlignment="1">
      <alignment horizontal="left"/>
    </xf>
    <xf numFmtId="49" fontId="31" fillId="0" borderId="4" xfId="0" applyNumberFormat="1" applyFont="1" applyBorder="1" applyAlignment="1">
      <alignment horizontal="left" vertical="center"/>
    </xf>
    <xf numFmtId="164" fontId="20" fillId="22" borderId="4" xfId="1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center"/>
    </xf>
    <xf numFmtId="164" fontId="20" fillId="23" borderId="4" xfId="1" applyNumberFormat="1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164" fontId="20" fillId="2" borderId="4" xfId="1" applyNumberFormat="1" applyFont="1" applyFill="1" applyBorder="1"/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44" fontId="2" fillId="10" borderId="3" xfId="0" applyNumberFormat="1" applyFont="1" applyFill="1" applyBorder="1" applyAlignment="1">
      <alignment horizontal="center" vertical="center"/>
    </xf>
    <xf numFmtId="44" fontId="36" fillId="10" borderId="3" xfId="0" applyNumberFormat="1" applyFont="1" applyFill="1" applyBorder="1" applyAlignment="1">
      <alignment horizontal="center" vertical="center"/>
    </xf>
    <xf numFmtId="44" fontId="37" fillId="10" borderId="3" xfId="0" applyNumberFormat="1" applyFont="1" applyFill="1" applyBorder="1" applyAlignment="1">
      <alignment horizontal="center" vertical="center"/>
    </xf>
    <xf numFmtId="164" fontId="37" fillId="10" borderId="3" xfId="0" applyNumberFormat="1" applyFont="1" applyFill="1" applyBorder="1" applyAlignment="1">
      <alignment horizontal="center" vertical="center"/>
    </xf>
    <xf numFmtId="44" fontId="1" fillId="0" borderId="0" xfId="1" applyFont="1"/>
    <xf numFmtId="0" fontId="0" fillId="0" borderId="0" xfId="0" applyAlignment="1">
      <alignment horizontal="center"/>
    </xf>
    <xf numFmtId="44" fontId="0" fillId="0" borderId="0" xfId="0" applyNumberFormat="1"/>
    <xf numFmtId="0" fontId="12" fillId="0" borderId="0" xfId="0" applyFont="1"/>
    <xf numFmtId="44" fontId="0" fillId="0" borderId="0" xfId="1" applyFont="1"/>
    <xf numFmtId="165" fontId="1" fillId="0" borderId="0" xfId="2" applyNumberFormat="1" applyFont="1"/>
    <xf numFmtId="14" fontId="0" fillId="0" borderId="0" xfId="0" applyNumberFormat="1"/>
  </cellXfs>
  <cellStyles count="5">
    <cellStyle name="Moneda" xfId="1" builtinId="4"/>
    <cellStyle name="Normal" xfId="0" builtinId="0"/>
    <cellStyle name="Normal 2" xfId="3" xr:uid="{5CE94136-72C7-4FFD-963B-9CF6EDBB4EA1}"/>
    <cellStyle name="Normal_NOMINA SEMANAL act a 2004 2" xfId="4" xr:uid="{CA610C64-89A2-4D61-8C3C-1FF56FCD094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440533</xdr:colOff>
      <xdr:row>0</xdr:row>
      <xdr:rowOff>4</xdr:rowOff>
    </xdr:from>
    <xdr:to>
      <xdr:col>17</xdr:col>
      <xdr:colOff>559594</xdr:colOff>
      <xdr:row>4</xdr:row>
      <xdr:rowOff>142874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791B4FF9-CB28-4F86-B722-9C7D0D080F78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791B4FF9-CB28-4F86-B722-9C7D0D080F7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dor/Desktop/NOMINA%20SEM%2015/repar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"/>
      <sheetName val="rep"/>
      <sheetName val="liq"/>
      <sheetName val="prev 48"/>
    </sheetNames>
    <sheetDataSet>
      <sheetData sheetId="0">
        <row r="1">
          <cell r="C1" t="str">
            <v>RFC</v>
          </cell>
        </row>
      </sheetData>
      <sheetData sheetId="1"/>
      <sheetData sheetId="2"/>
      <sheetData sheetId="3">
        <row r="1">
          <cell r="C1" t="str">
            <v>RFC</v>
          </cell>
          <cell r="E1" t="str">
            <v>RUTA</v>
          </cell>
          <cell r="F1" t="str">
            <v>USUARIO PREVENTA</v>
          </cell>
          <cell r="Q1" t="str">
            <v>TOTAL</v>
          </cell>
        </row>
        <row r="2">
          <cell r="C2" t="str">
            <v>VAVE710820MF1</v>
          </cell>
          <cell r="E2" t="str">
            <v>Cancun 01</v>
          </cell>
          <cell r="F2" t="str">
            <v>Elisabet Vargas Vasquez Cancun 01</v>
          </cell>
          <cell r="Q2">
            <v>3312.21</v>
          </cell>
        </row>
        <row r="3">
          <cell r="C3" t="str">
            <v>OAMT900319197</v>
          </cell>
          <cell r="E3" t="str">
            <v>Cancun 02</v>
          </cell>
          <cell r="F3" t="str">
            <v>Teresa de Jesús Ovando Cancun 02</v>
          </cell>
          <cell r="Q3">
            <v>4448.4399999999996</v>
          </cell>
        </row>
        <row r="4">
          <cell r="C4" t="str">
            <v>GACL000824KD6</v>
          </cell>
          <cell r="E4" t="str">
            <v>Cancun 03</v>
          </cell>
          <cell r="F4" t="str">
            <v>Luis Sergio Garcia de la Cruz Cancun 03</v>
          </cell>
          <cell r="Q4">
            <v>4674.13</v>
          </cell>
        </row>
        <row r="5">
          <cell r="C5" t="str">
            <v>CUBS8706165F0</v>
          </cell>
          <cell r="E5" t="str">
            <v>Cancun 04</v>
          </cell>
          <cell r="F5" t="str">
            <v>Susana de la Cruz Bravata Cancun 04</v>
          </cell>
          <cell r="Q5">
            <v>3363.43</v>
          </cell>
        </row>
        <row r="6">
          <cell r="C6" t="str">
            <v>CALC620718DU3</v>
          </cell>
          <cell r="E6" t="str">
            <v>Cancun 05</v>
          </cell>
          <cell r="F6" t="str">
            <v>Camilo Antonio Castro  Y Lugo</v>
          </cell>
          <cell r="Q6">
            <v>3300</v>
          </cell>
        </row>
        <row r="7">
          <cell r="C7" t="str">
            <v>MASP890915JV2</v>
          </cell>
          <cell r="E7" t="str">
            <v>Cancun 06</v>
          </cell>
          <cell r="F7" t="str">
            <v>Paola Monserrat Marin Santos</v>
          </cell>
          <cell r="Q7">
            <v>1766.82</v>
          </cell>
        </row>
        <row r="8">
          <cell r="C8" t="str">
            <v>MASP890915JV2</v>
          </cell>
          <cell r="E8" t="str">
            <v>Cancun 06</v>
          </cell>
          <cell r="F8" t="str">
            <v>-</v>
          </cell>
          <cell r="Q8">
            <v>9.2899999999999991</v>
          </cell>
        </row>
        <row r="9">
          <cell r="C9" t="str">
            <v>PECG9201185H3</v>
          </cell>
          <cell r="E9" t="str">
            <v>Cancun Ali 01</v>
          </cell>
          <cell r="F9" t="str">
            <v>Gloria Adelaida Perez Canul Cancun Ali 01</v>
          </cell>
          <cell r="Q9">
            <v>5772.14</v>
          </cell>
        </row>
        <row r="10">
          <cell r="C10" t="str">
            <v>TECZ940807S3A</v>
          </cell>
          <cell r="E10" t="str">
            <v>Cancun Ali 02</v>
          </cell>
          <cell r="F10" t="str">
            <v>Zamira Michelle Trejo Chan Cancun Ali02</v>
          </cell>
          <cell r="Q10">
            <v>5325.51</v>
          </cell>
        </row>
        <row r="11">
          <cell r="C11" t="str">
            <v>TOAY950404947</v>
          </cell>
          <cell r="E11" t="str">
            <v>Cancun Ali 03</v>
          </cell>
          <cell r="F11" t="str">
            <v>Yaremi Amairani Torres Ake Cancun Ali 03</v>
          </cell>
          <cell r="Q11">
            <v>5100.05</v>
          </cell>
        </row>
        <row r="12">
          <cell r="C12" t="str">
            <v>HEMA010520D66</v>
          </cell>
          <cell r="E12" t="str">
            <v>Cancun Ali 04</v>
          </cell>
          <cell r="F12" t="str">
            <v>Alexia Gizel Hernandez Maldonado Ali 04</v>
          </cell>
          <cell r="Q12">
            <v>4165.6099999999997</v>
          </cell>
        </row>
        <row r="13">
          <cell r="C13" t="str">
            <v>LOLM861214H32</v>
          </cell>
          <cell r="E13" t="str">
            <v>Cancun Ali 05</v>
          </cell>
          <cell r="F13" t="str">
            <v>Mayra López López</v>
          </cell>
          <cell r="Q13">
            <v>4577.49</v>
          </cell>
        </row>
        <row r="14">
          <cell r="C14" t="str">
            <v>OASS7604142I2</v>
          </cell>
          <cell r="E14" t="str">
            <v>Cancun Ali 06</v>
          </cell>
          <cell r="F14" t="str">
            <v>Sandra Elide Olan Santos Cancun Ali 06</v>
          </cell>
          <cell r="Q14">
            <v>4638.8900000000003</v>
          </cell>
        </row>
        <row r="15">
          <cell r="C15" t="str">
            <v>TOAL821231TX4</v>
          </cell>
          <cell r="E15" t="str">
            <v>Cancun CK 01</v>
          </cell>
          <cell r="F15" t="str">
            <v>liliana de la flor Torres Ake</v>
          </cell>
          <cell r="Q15">
            <v>3498.47</v>
          </cell>
        </row>
        <row r="16">
          <cell r="C16" t="str">
            <v>TOAL821231TX4</v>
          </cell>
          <cell r="E16" t="str">
            <v>Cancun CK 01</v>
          </cell>
          <cell r="F16" t="str">
            <v>-</v>
          </cell>
          <cell r="Q16">
            <v>0</v>
          </cell>
        </row>
        <row r="17">
          <cell r="C17" t="str">
            <v>GIOA770112EE5</v>
          </cell>
          <cell r="E17" t="str">
            <v>Cancun CK 02</v>
          </cell>
          <cell r="F17" t="str">
            <v>José Alfredo Gijón Orozco Cancun CK 02</v>
          </cell>
          <cell r="Q17">
            <v>4210.74</v>
          </cell>
        </row>
        <row r="18">
          <cell r="C18" t="str">
            <v>CADR820506340</v>
          </cell>
          <cell r="E18" t="str">
            <v>Cancun CK 03</v>
          </cell>
          <cell r="F18" t="str">
            <v xml:space="preserve">Roberto Chable Diaz </v>
          </cell>
          <cell r="Q18">
            <v>3134.4</v>
          </cell>
        </row>
        <row r="19">
          <cell r="C19" t="str">
            <v>CADR820506340</v>
          </cell>
          <cell r="E19" t="str">
            <v>Cancun CK 03</v>
          </cell>
          <cell r="F19" t="str">
            <v>-</v>
          </cell>
          <cell r="Q19">
            <v>0</v>
          </cell>
        </row>
        <row r="20">
          <cell r="C20" t="str">
            <v>AIBI861029CV4</v>
          </cell>
          <cell r="E20" t="str">
            <v>Cancun CK 04</v>
          </cell>
          <cell r="F20" t="str">
            <v xml:space="preserve">Irais Aviles Burgos </v>
          </cell>
          <cell r="Q20">
            <v>5061.99</v>
          </cell>
        </row>
        <row r="21">
          <cell r="C21" t="str">
            <v>LUCH741012IT1</v>
          </cell>
          <cell r="E21" t="str">
            <v>Cancun CK 05</v>
          </cell>
          <cell r="F21" t="str">
            <v xml:space="preserve">Hector  Luis de la Cruz </v>
          </cell>
          <cell r="Q21">
            <v>4838.8999999999996</v>
          </cell>
        </row>
        <row r="22">
          <cell r="C22" t="str">
            <v>EAYM920323UV9</v>
          </cell>
          <cell r="E22" t="str">
            <v>Cancun CK 06</v>
          </cell>
          <cell r="F22" t="str">
            <v>María Marisol Estrada Yamah Cancun CK 06</v>
          </cell>
          <cell r="Q22">
            <v>5517.39</v>
          </cell>
        </row>
        <row r="23">
          <cell r="C23" t="str">
            <v>CAAN750206N52</v>
          </cell>
          <cell r="E23" t="str">
            <v>Cancun P&amp;G 01</v>
          </cell>
          <cell r="F23" t="str">
            <v xml:space="preserve">Nelda Canche </v>
          </cell>
          <cell r="Q23">
            <v>5122.88</v>
          </cell>
        </row>
        <row r="24">
          <cell r="C24" t="str">
            <v>CARF960315CF7</v>
          </cell>
          <cell r="E24" t="str">
            <v>Cancun P&amp;G 02</v>
          </cell>
          <cell r="F24" t="str">
            <v>Fabiola del Rosario Cauich Rodriguez Cancun P&amp;G 02</v>
          </cell>
          <cell r="Q24">
            <v>3538.66</v>
          </cell>
        </row>
        <row r="25">
          <cell r="C25" t="str">
            <v>MADJ740616S12</v>
          </cell>
          <cell r="E25" t="str">
            <v>Cancun P&amp;G 03</v>
          </cell>
          <cell r="F25" t="str">
            <v xml:space="preserve">Jorge Maldonado </v>
          </cell>
          <cell r="Q25">
            <v>4780.07</v>
          </cell>
        </row>
        <row r="26">
          <cell r="C26" t="str">
            <v>AUTD8502204I0</v>
          </cell>
          <cell r="E26" t="str">
            <v>Cancun P&amp;G 04</v>
          </cell>
          <cell r="F26" t="str">
            <v>Deny Alejandra Aguilar Trejo P&amp;G 04</v>
          </cell>
          <cell r="Q26">
            <v>5046.08</v>
          </cell>
        </row>
        <row r="27">
          <cell r="C27" t="str">
            <v>CACX760607ISA</v>
          </cell>
          <cell r="E27" t="str">
            <v>Cancun P&amp;G 05</v>
          </cell>
          <cell r="F27" t="str">
            <v>Jose Alberto Chan Cen</v>
          </cell>
          <cell r="Q27">
            <v>4113.49</v>
          </cell>
        </row>
        <row r="28">
          <cell r="C28" t="str">
            <v>GABG860425MX7</v>
          </cell>
          <cell r="E28" t="str">
            <v>Cancun P&amp;G 06</v>
          </cell>
          <cell r="F28" t="str">
            <v>Jose Gabriel Gallardo Bravo</v>
          </cell>
          <cell r="Q28">
            <v>4357.46</v>
          </cell>
        </row>
        <row r="29">
          <cell r="C29" t="str">
            <v>CAVE900811996</v>
          </cell>
          <cell r="E29" t="str">
            <v>Playa  Colgate 02</v>
          </cell>
          <cell r="F29" t="str">
            <v>Ezequiel Castañeda Valle Playa Colgate 02</v>
          </cell>
          <cell r="Q29">
            <v>3351.59</v>
          </cell>
        </row>
        <row r="30">
          <cell r="C30" t="str">
            <v>HEGA701209PU1</v>
          </cell>
          <cell r="E30" t="str">
            <v>Playa AlEn 01</v>
          </cell>
          <cell r="F30" t="str">
            <v>Alfredo Felix Hernandez Gil Playa AlEn 01</v>
          </cell>
          <cell r="Q30">
            <v>3200.95</v>
          </cell>
        </row>
        <row r="31">
          <cell r="C31" t="str">
            <v>COCL910103Q71</v>
          </cell>
          <cell r="E31" t="str">
            <v>Playa AlEn 02</v>
          </cell>
          <cell r="F31" t="str">
            <v>Maria de Lourdes Anahi  Cohuo Canul Playa AlEn 02</v>
          </cell>
          <cell r="Q31">
            <v>5149.4399999999996</v>
          </cell>
        </row>
        <row r="32">
          <cell r="C32" t="str">
            <v>LOHR761020LXA</v>
          </cell>
          <cell r="E32" t="str">
            <v>Playa Colgate 01</v>
          </cell>
          <cell r="F32" t="str">
            <v>Raúl Alberto Loya Hernández Playa Colgate 01</v>
          </cell>
          <cell r="Q32">
            <v>3536.63</v>
          </cell>
        </row>
        <row r="33">
          <cell r="C33" t="str">
            <v>HEMM721201JC0</v>
          </cell>
          <cell r="E33" t="str">
            <v>Playa Procter 01</v>
          </cell>
          <cell r="F33" t="str">
            <v xml:space="preserve">Magda Asucena Hdz Mendoza </v>
          </cell>
          <cell r="Q33">
            <v>4180.07</v>
          </cell>
        </row>
        <row r="34">
          <cell r="C34" t="str">
            <v>JILJ740527QY1</v>
          </cell>
          <cell r="E34" t="str">
            <v>Playa Procter 02</v>
          </cell>
          <cell r="F34" t="str">
            <v>Jorge Eduardo  Jimenez Lopez  Playa Procter 02</v>
          </cell>
          <cell r="Q34">
            <v>3512.69</v>
          </cell>
        </row>
        <row r="35">
          <cell r="C35" t="str">
            <v>CASC870512KV2</v>
          </cell>
          <cell r="E35" t="str">
            <v>Playa Unilever 01</v>
          </cell>
          <cell r="F35" t="str">
            <v>José Carlos Cardoso Sarabia Playa Uni 01</v>
          </cell>
          <cell r="Q35">
            <v>8417.15</v>
          </cell>
        </row>
        <row r="36">
          <cell r="C36" t="str">
            <v>PECF910830RWA</v>
          </cell>
          <cell r="E36" t="str">
            <v>Playa Unilever 02</v>
          </cell>
          <cell r="F36" t="str">
            <v>Francisco Eduardo Pech Chan Playa Uni 02</v>
          </cell>
          <cell r="Q36">
            <v>5097.8599999999997</v>
          </cell>
        </row>
        <row r="37">
          <cell r="C37" t="str">
            <v>VACANTEORIAO01</v>
          </cell>
          <cell r="E37" t="str">
            <v>ORI AO 01</v>
          </cell>
          <cell r="F37" t="str">
            <v>Vacante ORI AO 01</v>
          </cell>
          <cell r="Q37">
            <v>3021.83</v>
          </cell>
        </row>
        <row r="38">
          <cell r="C38" t="str">
            <v>DIBR790801GK6</v>
          </cell>
          <cell r="E38" t="str">
            <v>ORI AO 02</v>
          </cell>
          <cell r="F38" t="str">
            <v xml:space="preserve">Ruben Diaz Bazan </v>
          </cell>
          <cell r="Q38">
            <v>2259.41</v>
          </cell>
        </row>
        <row r="39">
          <cell r="C39" t="str">
            <v>DOGE810816EH5</v>
          </cell>
          <cell r="E39" t="str">
            <v>ORI AO 03</v>
          </cell>
          <cell r="F39" t="str">
            <v>Efren Domimguez Gomez AO 03</v>
          </cell>
          <cell r="Q39">
            <v>1744.6</v>
          </cell>
        </row>
        <row r="40">
          <cell r="C40" t="str">
            <v>LOCG821219KN3</v>
          </cell>
          <cell r="E40" t="str">
            <v>ORI AO 04</v>
          </cell>
          <cell r="F40" t="str">
            <v>Guillermo Lozano Cruz ORI AO 04</v>
          </cell>
          <cell r="Q40">
            <v>3058.28</v>
          </cell>
        </row>
        <row r="41">
          <cell r="C41" t="str">
            <v>PESO751207BR6</v>
          </cell>
          <cell r="E41" t="str">
            <v>ORI AO 05</v>
          </cell>
          <cell r="F41" t="str">
            <v>Oscar Perez Sanchez OA 05</v>
          </cell>
          <cell r="Q41">
            <v>3222.86</v>
          </cell>
        </row>
        <row r="42">
          <cell r="C42" t="str">
            <v>CARJ831121315</v>
          </cell>
          <cell r="E42" t="str">
            <v>ORI AO 06</v>
          </cell>
          <cell r="F42" t="str">
            <v>Jonathan Castro Ramos OA06</v>
          </cell>
          <cell r="Q42">
            <v>3641.88</v>
          </cell>
        </row>
        <row r="43">
          <cell r="C43" t="str">
            <v>SAXD8312242C5</v>
          </cell>
          <cell r="E43" t="str">
            <v>ORI AO 08</v>
          </cell>
          <cell r="F43" t="str">
            <v>Diego Sanchez Xocua</v>
          </cell>
          <cell r="Q43">
            <v>2500</v>
          </cell>
        </row>
        <row r="44">
          <cell r="C44" t="str">
            <v>VACANTEORIAO09</v>
          </cell>
          <cell r="E44" t="str">
            <v>ORI AO 08</v>
          </cell>
          <cell r="F44" t="str">
            <v>Vacante ORI AO 08</v>
          </cell>
          <cell r="Q44">
            <v>2500</v>
          </cell>
        </row>
        <row r="45">
          <cell r="C45" t="str">
            <v>RAVJ8812048X9</v>
          </cell>
          <cell r="E45" t="str">
            <v>ORI AO 09</v>
          </cell>
          <cell r="F45" t="str">
            <v>Juan Jose Ramos Velazquez ORI AO 09</v>
          </cell>
          <cell r="Q45">
            <v>2323.21</v>
          </cell>
        </row>
        <row r="46">
          <cell r="C46" t="str">
            <v>LOJG911212T7A</v>
          </cell>
          <cell r="E46" t="str">
            <v>ORI CON 01</v>
          </cell>
          <cell r="F46" t="str">
            <v xml:space="preserve">Maria Guadalupe  Lopez Jimenez </v>
          </cell>
          <cell r="Q46">
            <v>2372.16</v>
          </cell>
        </row>
        <row r="47">
          <cell r="C47" t="str">
            <v>GUGR800320334</v>
          </cell>
          <cell r="E47" t="str">
            <v>ORI CON 02</v>
          </cell>
          <cell r="F47" t="str">
            <v>Rogelio Guerra Garcia ORI CON 02</v>
          </cell>
          <cell r="Q47">
            <v>1744.6</v>
          </cell>
        </row>
        <row r="48">
          <cell r="C48" t="str">
            <v>PEBJ850318SV9</v>
          </cell>
          <cell r="E48" t="str">
            <v>ORI CON 03</v>
          </cell>
          <cell r="F48" t="str">
            <v>Josue Perez Bermudez</v>
          </cell>
          <cell r="Q48">
            <v>1744.6</v>
          </cell>
        </row>
        <row r="49">
          <cell r="C49" t="str">
            <v>HECD990505AC5</v>
          </cell>
          <cell r="E49" t="str">
            <v>ORI CON 04</v>
          </cell>
          <cell r="F49" t="str">
            <v>David Aldayr Hernandez Colmenares</v>
          </cell>
          <cell r="Q49">
            <v>2505.38</v>
          </cell>
        </row>
        <row r="50">
          <cell r="C50" t="str">
            <v>VEMM820503CM9</v>
          </cell>
          <cell r="E50" t="str">
            <v>ORI CON 05</v>
          </cell>
          <cell r="F50" t="str">
            <v>Milton Alberto Vera Miranda</v>
          </cell>
          <cell r="Q50">
            <v>2500</v>
          </cell>
        </row>
        <row r="51">
          <cell r="C51" t="str">
            <v>MURC9103189G9</v>
          </cell>
          <cell r="E51" t="str">
            <v>ORI CON 06</v>
          </cell>
          <cell r="F51" t="str">
            <v>Cirilo Roberto Muñoz Rojas</v>
          </cell>
          <cell r="Q51">
            <v>2500</v>
          </cell>
        </row>
        <row r="52">
          <cell r="C52" t="str">
            <v>LOJE870823EK8</v>
          </cell>
          <cell r="E52" t="str">
            <v>ORI CON 09</v>
          </cell>
          <cell r="F52" t="str">
            <v xml:space="preserve">Erika Natalia Lopez Jimenez </v>
          </cell>
          <cell r="Q52">
            <v>1744.6</v>
          </cell>
        </row>
        <row r="53">
          <cell r="C53" t="str">
            <v>LOJE870823EK8</v>
          </cell>
          <cell r="E53" t="str">
            <v>ORI CON 09</v>
          </cell>
          <cell r="F53" t="str">
            <v>-</v>
          </cell>
          <cell r="Q53">
            <v>0</v>
          </cell>
        </row>
        <row r="54">
          <cell r="C54" t="str">
            <v>OORI871118UV4</v>
          </cell>
          <cell r="E54" t="str">
            <v>Orizaba Col-Kel 01</v>
          </cell>
          <cell r="F54" t="str">
            <v>Jose Israel Osorio Romero Orizaba Col-Kel 01</v>
          </cell>
          <cell r="Q54">
            <v>1744.6</v>
          </cell>
        </row>
        <row r="55">
          <cell r="C55" t="str">
            <v>SIJC900616MH9</v>
          </cell>
          <cell r="E55" t="str">
            <v>Orizaba Col-Kel 02</v>
          </cell>
          <cell r="F55" t="str">
            <v>Carolina Simon Jourdan Orizaba Col-Kel 02</v>
          </cell>
          <cell r="Q55">
            <v>1744.6</v>
          </cell>
        </row>
        <row r="56">
          <cell r="C56" t="str">
            <v>DORA720926D22</v>
          </cell>
          <cell r="E56" t="str">
            <v>Orizaba Col-Kel 03</v>
          </cell>
          <cell r="F56" t="str">
            <v xml:space="preserve">Agustín Dorantes Rodriguez </v>
          </cell>
          <cell r="Q56">
            <v>1744.6</v>
          </cell>
        </row>
        <row r="57">
          <cell r="C57" t="str">
            <v>PECS680414NKA</v>
          </cell>
          <cell r="E57" t="str">
            <v>Orizaba Col-Kel 04</v>
          </cell>
          <cell r="F57" t="str">
            <v>Salvador Perez Castillo Orizaba Col-Kel 04</v>
          </cell>
          <cell r="Q57">
            <v>1744.6</v>
          </cell>
        </row>
        <row r="58">
          <cell r="C58" t="str">
            <v>OIRC850712LQ1</v>
          </cell>
          <cell r="E58" t="str">
            <v>Orizaba Col-Kel 05</v>
          </cell>
          <cell r="F58" t="str">
            <v>Cesar Olivares Reyes Orizaba Col-Kel 05</v>
          </cell>
          <cell r="Q58">
            <v>1744.6</v>
          </cell>
        </row>
        <row r="59">
          <cell r="C59" t="str">
            <v>COGR820607UF1</v>
          </cell>
          <cell r="E59" t="str">
            <v>Orizaba Col-Kel 06</v>
          </cell>
          <cell r="F59" t="str">
            <v>Roberto Corona Garcia Orizaba Col-Kel 06</v>
          </cell>
          <cell r="Q59">
            <v>2336.2600000000002</v>
          </cell>
        </row>
        <row r="60">
          <cell r="C60" t="str">
            <v>EEAR8907108E7</v>
          </cell>
          <cell r="E60" t="str">
            <v>Orizaba Col-Kel 07</v>
          </cell>
          <cell r="F60" t="str">
            <v>Roberto Carlos  Espejo Aquino Col-Kel 07</v>
          </cell>
          <cell r="Q60">
            <v>1744.6</v>
          </cell>
        </row>
        <row r="61">
          <cell r="C61" t="str">
            <v>CAHO960301D34</v>
          </cell>
          <cell r="E61" t="str">
            <v>Orizaba Col-Kel 08</v>
          </cell>
          <cell r="F61" t="str">
            <v xml:space="preserve">Oscar Rosendo Castillo Hernandez </v>
          </cell>
          <cell r="Q61">
            <v>2340.84</v>
          </cell>
        </row>
        <row r="62">
          <cell r="C62" t="str">
            <v>ZUMC871026EI3</v>
          </cell>
          <cell r="E62" t="str">
            <v>Orizaba Col-Kel 09</v>
          </cell>
          <cell r="F62" t="str">
            <v>Christian Zuñiga Mendez Orizaba Col-Kel 09</v>
          </cell>
          <cell r="Q62">
            <v>1744.6</v>
          </cell>
        </row>
        <row r="63">
          <cell r="C63" t="str">
            <v>GOSM78080871A</v>
          </cell>
          <cell r="E63" t="str">
            <v>Orizaba Mon01</v>
          </cell>
          <cell r="F63" t="str">
            <v>Maximino Gomez Sanchez Orizaba Mon01</v>
          </cell>
          <cell r="Q63">
            <v>3404.1</v>
          </cell>
        </row>
        <row r="64">
          <cell r="C64" t="str">
            <v>LOBK801031SG0</v>
          </cell>
          <cell r="E64" t="str">
            <v>Orizaba Mon02</v>
          </cell>
          <cell r="F64" t="str">
            <v>Karina  Lopez Blanco Mon02</v>
          </cell>
          <cell r="Q64">
            <v>3229.89</v>
          </cell>
        </row>
        <row r="65">
          <cell r="C65" t="str">
            <v>VASI8701262S9</v>
          </cell>
          <cell r="E65" t="str">
            <v>Orizaba Mon03</v>
          </cell>
          <cell r="F65" t="str">
            <v>Iván Valente Sánchez Orizaba Mon03</v>
          </cell>
          <cell r="Q65">
            <v>2984.03</v>
          </cell>
        </row>
        <row r="66">
          <cell r="C66" t="str">
            <v>HEJL9005252N0</v>
          </cell>
          <cell r="E66" t="str">
            <v>Orizaba Mon04</v>
          </cell>
          <cell r="F66" t="str">
            <v>Luis Julian Hernandez Jimenez Mon 04</v>
          </cell>
          <cell r="Q66">
            <v>2901.45</v>
          </cell>
        </row>
        <row r="67">
          <cell r="C67" t="str">
            <v>AARJ861221SJ8</v>
          </cell>
          <cell r="E67" t="str">
            <v>Orizaba Mon05</v>
          </cell>
          <cell r="F67" t="str">
            <v xml:space="preserve">Julián Adauta Rodríguez </v>
          </cell>
          <cell r="Q67">
            <v>3618.11</v>
          </cell>
        </row>
        <row r="68">
          <cell r="C68" t="str">
            <v>PAME9404184J3</v>
          </cell>
          <cell r="E68" t="str">
            <v>Orizaba Mon06</v>
          </cell>
          <cell r="F68" t="str">
            <v>Maria Esther Maldonado Orizaba Mon06</v>
          </cell>
          <cell r="Q68">
            <v>3481.65</v>
          </cell>
        </row>
        <row r="69">
          <cell r="C69" t="str">
            <v>MOMA941018292</v>
          </cell>
          <cell r="E69" t="str">
            <v>Orizaba Mon07</v>
          </cell>
          <cell r="F69" t="str">
            <v>Abigail Morales Mora Orizaba Mon07</v>
          </cell>
          <cell r="Q69">
            <v>1744.6</v>
          </cell>
        </row>
        <row r="70">
          <cell r="C70" t="str">
            <v>RAPG790621GL5</v>
          </cell>
          <cell r="E70" t="str">
            <v>Orizaba Mon08</v>
          </cell>
          <cell r="F70" t="str">
            <v>Gabriel Ramirez Peña Orizaba Mon08</v>
          </cell>
          <cell r="Q70">
            <v>2469.3000000000002</v>
          </cell>
        </row>
        <row r="71">
          <cell r="C71" t="str">
            <v>ROOL871121447</v>
          </cell>
          <cell r="E71" t="str">
            <v>Orizaba Mon09</v>
          </cell>
          <cell r="F71" t="str">
            <v>Karina Rodríguez Ortíz Orizaba Mon09</v>
          </cell>
          <cell r="Q71">
            <v>3407.88</v>
          </cell>
        </row>
        <row r="72">
          <cell r="C72" t="str">
            <v>GOGR020507VE4</v>
          </cell>
          <cell r="E72" t="str">
            <v>SC AlEn 01</v>
          </cell>
          <cell r="F72" t="str">
            <v xml:space="preserve">Rodolfo de Jesus Gomez Gomez SC Uni-Alen 01 </v>
          </cell>
          <cell r="Q72">
            <v>2973.69</v>
          </cell>
        </row>
        <row r="73">
          <cell r="C73" t="str">
            <v>DIDE951001CP3</v>
          </cell>
          <cell r="E73" t="str">
            <v>SC AlEn 02</v>
          </cell>
          <cell r="F73" t="str">
            <v>Elias Alberto Diaz Diaz SC Alen 02</v>
          </cell>
          <cell r="Q73">
            <v>3252.47</v>
          </cell>
        </row>
        <row r="74">
          <cell r="C74" t="str">
            <v>MAHA911011EJ2</v>
          </cell>
          <cell r="E74" t="str">
            <v>SC AlEn 03</v>
          </cell>
          <cell r="F74" t="str">
            <v>Adan Alejandro Martinez Hernandez SC Alen 03</v>
          </cell>
          <cell r="Q74">
            <v>2987.75</v>
          </cell>
        </row>
        <row r="75">
          <cell r="C75" t="str">
            <v>CAPL920318SXA</v>
          </cell>
          <cell r="E75" t="str">
            <v>SC Uni-AlEn 01</v>
          </cell>
          <cell r="F75" t="str">
            <v xml:space="preserve">Jose Luis Castellanos Pineda SC Alen 01 </v>
          </cell>
          <cell r="Q75">
            <v>3488.15</v>
          </cell>
        </row>
        <row r="76">
          <cell r="C76" t="str">
            <v>PEOC90041872A</v>
          </cell>
          <cell r="E76" t="str">
            <v>SC Uni-AlEn 02</v>
          </cell>
          <cell r="F76" t="str">
            <v>Carlos de Jesus  Perez Ochoa SC Uni-Alen 02</v>
          </cell>
          <cell r="Q76">
            <v>3204.58</v>
          </cell>
        </row>
        <row r="77">
          <cell r="C77" t="str">
            <v>GOGC941228S29</v>
          </cell>
          <cell r="E77" t="str">
            <v>SC Uni-AlEn 03</v>
          </cell>
          <cell r="F77" t="str">
            <v>Christopher Brayan García SC Uni-AlEn 03</v>
          </cell>
          <cell r="Q77">
            <v>3070.46</v>
          </cell>
        </row>
        <row r="78">
          <cell r="C78" t="str">
            <v>GOBA680122HC0</v>
          </cell>
          <cell r="E78" t="str">
            <v>SnCris01</v>
          </cell>
          <cell r="F78" t="str">
            <v xml:space="preserve">Arcadio Gomez </v>
          </cell>
          <cell r="Q78">
            <v>3627.92</v>
          </cell>
        </row>
        <row r="79">
          <cell r="C79" t="str">
            <v>MAGA870413FT1</v>
          </cell>
          <cell r="E79" t="str">
            <v>SnCris02</v>
          </cell>
          <cell r="F79" t="str">
            <v>Alejandro Ramon MArtinez Gomez SnCris02</v>
          </cell>
          <cell r="Q79">
            <v>3912.71</v>
          </cell>
        </row>
        <row r="80">
          <cell r="C80" t="str">
            <v>VAGM710825SX7</v>
          </cell>
          <cell r="E80" t="str">
            <v>SnCris03</v>
          </cell>
          <cell r="F80" t="str">
            <v>Mario Daniel Vazquez SnCris03</v>
          </cell>
          <cell r="Q80">
            <v>4992.46</v>
          </cell>
        </row>
        <row r="81">
          <cell r="C81" t="str">
            <v>GAMF830727UY8</v>
          </cell>
          <cell r="E81" t="str">
            <v xml:space="preserve">Fabian Grandeño Martinez </v>
          </cell>
          <cell r="F81" t="str">
            <v xml:space="preserve">Fabian Grandeño Martinez </v>
          </cell>
          <cell r="Q81">
            <v>3443.5</v>
          </cell>
        </row>
        <row r="82">
          <cell r="C82" t="str">
            <v>LOHC7505221G1</v>
          </cell>
          <cell r="E82" t="str">
            <v xml:space="preserve">Carlos Armando Loya Armando Loya </v>
          </cell>
          <cell r="F82" t="str">
            <v xml:space="preserve">Carlos Armando Loya Armando Loya </v>
          </cell>
          <cell r="Q82">
            <v>3643.5</v>
          </cell>
        </row>
        <row r="83">
          <cell r="C83" t="str">
            <v>RAOM730601SX4</v>
          </cell>
          <cell r="E83" t="str">
            <v>CAN-02-18 (SM17616) Marino Ramirez Ochoa</v>
          </cell>
          <cell r="F83" t="str">
            <v>CAN-02-18 (SM17616) Marino Ramirez Ochoa</v>
          </cell>
          <cell r="Q83">
            <v>2243.5</v>
          </cell>
        </row>
        <row r="84">
          <cell r="C84" t="str">
            <v>GOEL850816ML8</v>
          </cell>
          <cell r="E84" t="str">
            <v>Luis Hermelindo Gomez Escudero</v>
          </cell>
          <cell r="F84" t="str">
            <v>Luis Hermelindo Gomez Escudero</v>
          </cell>
          <cell r="Q84">
            <v>2143.5</v>
          </cell>
        </row>
        <row r="85">
          <cell r="C85" t="str">
            <v>COLW970730KQ6</v>
          </cell>
          <cell r="E85" t="str">
            <v xml:space="preserve">Wilbert Alexis  Cota Lopez </v>
          </cell>
          <cell r="F85" t="str">
            <v xml:space="preserve">Wilbert Alexis  Cota Lopez </v>
          </cell>
          <cell r="Q85">
            <v>1993.5</v>
          </cell>
        </row>
        <row r="86">
          <cell r="C86" t="str">
            <v>RAHA770119254</v>
          </cell>
          <cell r="E86" t="str">
            <v xml:space="preserve">Alejandro Ramirez . </v>
          </cell>
          <cell r="F86" t="str">
            <v xml:space="preserve">Alejandro Ramirez . </v>
          </cell>
          <cell r="Q86">
            <v>3443.5</v>
          </cell>
        </row>
        <row r="87">
          <cell r="C87" t="str">
            <v>SAPR580902Q3A</v>
          </cell>
          <cell r="E87" t="str">
            <v xml:space="preserve">Ramón Arturo Salinaz Pozo </v>
          </cell>
          <cell r="F87" t="str">
            <v xml:space="preserve">Ramón Arturo Salinaz Pozo </v>
          </cell>
          <cell r="Q87">
            <v>1993.5</v>
          </cell>
        </row>
        <row r="88">
          <cell r="C88" t="str">
            <v>SAPR580902Q3A</v>
          </cell>
          <cell r="E88" t="str">
            <v xml:space="preserve">Ramón Arturo Salinaz Pozo </v>
          </cell>
          <cell r="F88" t="str">
            <v xml:space="preserve">Ramón Arturo Salinaz Pozo </v>
          </cell>
          <cell r="Q88">
            <v>0</v>
          </cell>
        </row>
        <row r="89">
          <cell r="C89" t="str">
            <v>SATD750402V78</v>
          </cell>
          <cell r="E89" t="str">
            <v xml:space="preserve">David De Los Santos Tejeda </v>
          </cell>
          <cell r="F89" t="str">
            <v xml:space="preserve">David De Los Santos Tejeda </v>
          </cell>
          <cell r="Q89">
            <v>1993.5</v>
          </cell>
        </row>
        <row r="90">
          <cell r="C90"/>
          <cell r="E90" t="str">
            <v xml:space="preserve">Juan Jose Leyva Martinez </v>
          </cell>
          <cell r="F90" t="str">
            <v xml:space="preserve">Juan Jose Leyva Martinez </v>
          </cell>
          <cell r="Q90">
            <v>2593.5</v>
          </cell>
        </row>
        <row r="91">
          <cell r="C91"/>
          <cell r="E91" t="str">
            <v>Irving Granados Morales</v>
          </cell>
          <cell r="F91" t="str">
            <v>Irving Granados Morales</v>
          </cell>
          <cell r="Q91">
            <v>2393.5</v>
          </cell>
        </row>
        <row r="92">
          <cell r="C92" t="str">
            <v>RORD0102099YA</v>
          </cell>
          <cell r="E92" t="str">
            <v>Diego Mauricio Rodriguez Reyes</v>
          </cell>
          <cell r="F92" t="str">
            <v>Diego Mauricio Rodriguez Reyes</v>
          </cell>
          <cell r="Q92">
            <v>3443.5</v>
          </cell>
        </row>
        <row r="93">
          <cell r="C93"/>
          <cell r="E93" t="str">
            <v xml:space="preserve">Traspasos Cancún . </v>
          </cell>
          <cell r="F93" t="str">
            <v xml:space="preserve">Traspasos Cancún . </v>
          </cell>
          <cell r="Q93">
            <v>3443.5</v>
          </cell>
        </row>
        <row r="94">
          <cell r="C94" t="str">
            <v>VACANTECUNCOLG</v>
          </cell>
          <cell r="E94" t="str">
            <v>Cancun  Vacante COLGATE</v>
          </cell>
          <cell r="F94" t="str">
            <v>Cancun  Vacante COLGATE</v>
          </cell>
          <cell r="Q94">
            <v>2500</v>
          </cell>
        </row>
        <row r="95">
          <cell r="C95" t="str">
            <v>YAPH991017822</v>
          </cell>
          <cell r="E95" t="str">
            <v>Jose Hector Yam Pool</v>
          </cell>
          <cell r="F95" t="str">
            <v>Jose Hector Yam Pool</v>
          </cell>
          <cell r="Q95">
            <v>1993.5</v>
          </cell>
        </row>
        <row r="96">
          <cell r="C96" t="str">
            <v>CAAM0002139N7</v>
          </cell>
          <cell r="E96" t="str">
            <v>Jose Manuel Canul Ake</v>
          </cell>
          <cell r="F96" t="str">
            <v>Jose Manuel Canul Ake</v>
          </cell>
          <cell r="Q96">
            <v>2500</v>
          </cell>
        </row>
        <row r="97">
          <cell r="C97" t="str">
            <v>HEIE920610US7</v>
          </cell>
          <cell r="E97" t="str">
            <v>Eduardo  Hernandez Ixtlahuaca Orizaba</v>
          </cell>
          <cell r="F97" t="str">
            <v>Eduardo  Hernandez Ixtlahuaca Orizaba</v>
          </cell>
          <cell r="Q97">
            <v>2993.5</v>
          </cell>
        </row>
        <row r="98">
          <cell r="C98" t="str">
            <v>LAPJ940912CK8</v>
          </cell>
          <cell r="E98" t="str">
            <v xml:space="preserve">Jesus Alfredo Lara Pineda </v>
          </cell>
          <cell r="F98" t="str">
            <v xml:space="preserve">Jesus Alfredo Lara Pineda </v>
          </cell>
          <cell r="Q98">
            <v>2593.5</v>
          </cell>
        </row>
        <row r="99">
          <cell r="C99" t="str">
            <v>AACM930815TG0</v>
          </cell>
          <cell r="E99" t="str">
            <v xml:space="preserve">Marcos Altamirano Cruz </v>
          </cell>
          <cell r="F99" t="str">
            <v xml:space="preserve">Marcos Altamirano Cruz </v>
          </cell>
          <cell r="Q99">
            <v>3193.5</v>
          </cell>
        </row>
        <row r="100">
          <cell r="C100" t="str">
            <v>DOCJ940610LU8</v>
          </cell>
          <cell r="E100" t="str">
            <v xml:space="preserve">Juan Uciel Dominguez Cortez </v>
          </cell>
          <cell r="F100" t="str">
            <v xml:space="preserve">Juan Uciel Dominguez Cortez </v>
          </cell>
          <cell r="Q100">
            <v>2593.5</v>
          </cell>
        </row>
        <row r="101">
          <cell r="C101" t="str">
            <v>VEZL891029FA0</v>
          </cell>
          <cell r="E101" t="str">
            <v xml:space="preserve">Luis Ángel Ventura Zepahua </v>
          </cell>
          <cell r="F101" t="str">
            <v xml:space="preserve">Luis Ángel Ventura Zepahua </v>
          </cell>
          <cell r="Q101">
            <v>2593.5</v>
          </cell>
        </row>
        <row r="102">
          <cell r="C102" t="str">
            <v>VEOJ710419RM7</v>
          </cell>
          <cell r="E102" t="str">
            <v xml:space="preserve">Juan Carlos Vera Osorio </v>
          </cell>
          <cell r="F102" t="str">
            <v xml:space="preserve">Juan Carlos Vera Osorio </v>
          </cell>
          <cell r="Q102">
            <v>2993.5</v>
          </cell>
        </row>
        <row r="103">
          <cell r="C103" t="str">
            <v>RICE8102152Q5</v>
          </cell>
          <cell r="E103" t="str">
            <v xml:space="preserve">Esteban Rico Cortés </v>
          </cell>
          <cell r="F103" t="str">
            <v xml:space="preserve">Esteban Rico Cortés </v>
          </cell>
          <cell r="Q103">
            <v>3193.5</v>
          </cell>
        </row>
        <row r="104">
          <cell r="C104" t="str">
            <v>SAPJ011113G75</v>
          </cell>
          <cell r="E104" t="str">
            <v xml:space="preserve">Jesús Alberto Sánchez Pérez </v>
          </cell>
          <cell r="F104" t="str">
            <v xml:space="preserve">Jesús Alberto Sánchez Pérez </v>
          </cell>
          <cell r="Q104">
            <v>3193.5</v>
          </cell>
        </row>
        <row r="105">
          <cell r="C105" t="str">
            <v>NEJA900117SZ1</v>
          </cell>
          <cell r="E105" t="str">
            <v xml:space="preserve">José Antonio Nepomuceno de Jesús </v>
          </cell>
          <cell r="F105" t="str">
            <v xml:space="preserve">José Antonio Nepomuceno de Jesús </v>
          </cell>
          <cell r="Q105">
            <v>3193.5</v>
          </cell>
        </row>
        <row r="106">
          <cell r="C106" t="str">
            <v>SATF7502157D2</v>
          </cell>
          <cell r="E106" t="str">
            <v>Francisco Javier Saucedo  Trujillo</v>
          </cell>
          <cell r="F106" t="str">
            <v>Francisco Javier Saucedo  Trujillo</v>
          </cell>
          <cell r="Q106">
            <v>2693.5</v>
          </cell>
        </row>
        <row r="107">
          <cell r="C107" t="str">
            <v>CACD030813E7A</v>
          </cell>
          <cell r="E107" t="str">
            <v>Diego Jose Castillo Contreras</v>
          </cell>
          <cell r="F107" t="str">
            <v>Diego Jose Castillo Contreras</v>
          </cell>
          <cell r="Q107">
            <v>2693.5</v>
          </cell>
        </row>
        <row r="108">
          <cell r="C108" t="str">
            <v>VELA690408968</v>
          </cell>
          <cell r="E108" t="str">
            <v>Alberto Ventura Luna</v>
          </cell>
          <cell r="F108" t="str">
            <v>Alberto Ventura Luna</v>
          </cell>
          <cell r="Q108">
            <v>2593.5</v>
          </cell>
        </row>
        <row r="109">
          <cell r="C109" t="str">
            <v>VELA690408968</v>
          </cell>
          <cell r="E109" t="str">
            <v>Alberto Ventura Luna</v>
          </cell>
          <cell r="F109" t="str">
            <v>Alberto Ventura Luna</v>
          </cell>
          <cell r="Q109">
            <v>0</v>
          </cell>
        </row>
        <row r="110">
          <cell r="C110" t="str">
            <v>PODA860502IB7</v>
          </cell>
          <cell r="E110" t="str">
            <v>Alejandro Porras Diaz Orizaba DAT</v>
          </cell>
          <cell r="F110" t="str">
            <v>Alejandro Porras Diaz Orizaba DAT</v>
          </cell>
          <cell r="Q110">
            <v>2693.5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791B4FF9-CB28-4F86-B722-9C7D0D080F78}" frozen="1">
  <we:reference id="wa102957665" version="1.3.0.0" store="es-ES" storeType="OMEX"/>
  <we:alternateReferences>
    <we:reference id="wa102957665" version="1.3.0.0" store="wa102957665" storeType="OMEX"/>
  </we:alternateReferences>
  <we:properties>
    <we:property name="opt_cal_sys" value="21"/>
    <we:property name="opt_confirm" value="true"/>
    <we:property name="opt_month" value="&quot;2024-04-01&quot;"/>
    <we:property name="opt_size" value="0"/>
    <we:property name="opt_theme" value="1"/>
    <we:property name="opt_wn" value="true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71757-DD94-4135-A7B5-E32568538C53}">
  <sheetPr>
    <tabColor rgb="FF002060"/>
  </sheetPr>
  <dimension ref="A1:DJ74"/>
  <sheetViews>
    <sheetView tabSelected="1" zoomScale="80" zoomScaleNormal="80" zoomScaleSheetLayoutView="100" workbookViewId="0">
      <pane xSplit="11" ySplit="6" topLeftCell="L52" activePane="bottomRight" state="frozen"/>
      <selection activeCell="G15" sqref="G15"/>
      <selection pane="topRight" activeCell="J15" sqref="J15"/>
      <selection pane="bottomLeft" activeCell="G21" sqref="G21"/>
      <selection pane="bottomRight" activeCell="R65" sqref="R65"/>
    </sheetView>
  </sheetViews>
  <sheetFormatPr baseColWidth="10" defaultRowHeight="15" outlineLevelCol="2" x14ac:dyDescent="0.25"/>
  <cols>
    <col min="1" max="1" width="3.7109375" hidden="1" customWidth="1" outlineLevel="1"/>
    <col min="2" max="3" width="11.42578125" hidden="1" customWidth="1" outlineLevel="1"/>
    <col min="4" max="4" width="31.85546875" hidden="1" customWidth="1" outlineLevel="1"/>
    <col min="5" max="5" width="16.42578125" hidden="1" customWidth="1" outlineLevel="1"/>
    <col min="6" max="7" width="11.42578125" hidden="1" customWidth="1" outlineLevel="1"/>
    <col min="8" max="8" width="13" style="113" hidden="1" customWidth="1" outlineLevel="1"/>
    <col min="9" max="9" width="6.5703125" customWidth="1" collapsed="1"/>
    <col min="10" max="10" width="33.7109375" customWidth="1"/>
    <col min="11" max="11" width="21.28515625" customWidth="1"/>
    <col min="12" max="12" width="8.7109375" hidden="1" customWidth="1" outlineLevel="1"/>
    <col min="13" max="13" width="17.5703125" style="114" hidden="1" customWidth="1" outlineLevel="1"/>
    <col min="14" max="14" width="20.85546875" style="114" hidden="1" customWidth="1" outlineLevel="1"/>
    <col min="15" max="15" width="10.85546875" style="114" customWidth="1" collapsed="1"/>
    <col min="16" max="16" width="5.28515625" customWidth="1"/>
    <col min="17" max="17" width="11" customWidth="1"/>
    <col min="18" max="18" width="10.140625" customWidth="1"/>
    <col min="19" max="19" width="12.140625" hidden="1" customWidth="1" outlineLevel="1"/>
    <col min="20" max="20" width="11.5703125" hidden="1" customWidth="1" outlineLevel="1"/>
    <col min="21" max="21" width="12" customWidth="1" collapsed="1"/>
    <col min="22" max="22" width="10.7109375" hidden="1" customWidth="1" outlineLevel="1"/>
    <col min="23" max="23" width="10.85546875" hidden="1" customWidth="1" outlineLevel="1"/>
    <col min="24" max="24" width="11.5703125" customWidth="1" collapsed="1"/>
    <col min="25" max="25" width="10.7109375" hidden="1" customWidth="1" outlineLevel="1"/>
    <col min="26" max="26" width="10.85546875" hidden="1" customWidth="1" outlineLevel="1"/>
    <col min="27" max="27" width="10.28515625" customWidth="1" collapsed="1"/>
    <col min="28" max="28" width="10.140625" hidden="1" customWidth="1" outlineLevel="1"/>
    <col min="29" max="29" width="9.85546875" hidden="1" customWidth="1" outlineLevel="1"/>
    <col min="30" max="30" width="10.42578125" hidden="1" customWidth="1" outlineLevel="1"/>
    <col min="31" max="31" width="11" hidden="1" customWidth="1" outlineLevel="1" collapsed="1"/>
    <col min="32" max="32" width="10.140625" hidden="1" customWidth="1" outlineLevel="1" collapsed="1"/>
    <col min="33" max="33" width="9.7109375" customWidth="1" collapsed="1"/>
    <col min="34" max="40" width="6.85546875" hidden="1" customWidth="1" outlineLevel="2"/>
    <col min="41" max="41" width="10.5703125" hidden="1" customWidth="1" outlineLevel="1" collapsed="1"/>
    <col min="42" max="48" width="7" hidden="1" customWidth="1" outlineLevel="2"/>
    <col min="49" max="49" width="11.28515625" hidden="1" customWidth="1" outlineLevel="1" collapsed="1"/>
    <col min="50" max="56" width="6.85546875" hidden="1" customWidth="1" outlineLevel="2"/>
    <col min="57" max="57" width="10.42578125" hidden="1" customWidth="1" outlineLevel="1" collapsed="1"/>
    <col min="58" max="58" width="10.7109375" customWidth="1" collapsed="1"/>
    <col min="59" max="66" width="6.85546875" hidden="1" customWidth="1" outlineLevel="1"/>
    <col min="67" max="67" width="10.5703125" customWidth="1" collapsed="1"/>
    <col min="68" max="74" width="6.85546875" hidden="1" customWidth="1" outlineLevel="1"/>
    <col min="75" max="75" width="11" customWidth="1" collapsed="1"/>
    <col min="76" max="76" width="10.5703125" hidden="1" customWidth="1" outlineLevel="2" collapsed="1"/>
    <col min="77" max="77" width="9.42578125" hidden="1" customWidth="1" outlineLevel="2"/>
    <col min="78" max="78" width="11.85546875" hidden="1" customWidth="1" outlineLevel="1" collapsed="1"/>
    <col min="79" max="85" width="6.85546875" hidden="1" customWidth="1" outlineLevel="1"/>
    <col min="86" max="86" width="10.7109375" customWidth="1" collapsed="1"/>
    <col min="87" max="87" width="10.140625" hidden="1" customWidth="1" outlineLevel="2"/>
    <col min="88" max="88" width="10.140625" style="119" hidden="1" customWidth="1" outlineLevel="2"/>
    <col min="89" max="90" width="10.140625" hidden="1" customWidth="1" outlineLevel="2"/>
    <col min="91" max="91" width="10.85546875" hidden="1" customWidth="1" outlineLevel="1" collapsed="1"/>
    <col min="92" max="93" width="10.85546875" hidden="1" customWidth="1" outlineLevel="2"/>
    <col min="94" max="94" width="10.5703125" hidden="1" customWidth="1" outlineLevel="1" collapsed="1"/>
    <col min="95" max="95" width="9.85546875" hidden="1" customWidth="1" outlineLevel="2" collapsed="1"/>
    <col min="96" max="97" width="9.85546875" hidden="1" customWidth="1" outlineLevel="2"/>
    <col min="98" max="98" width="9.85546875" hidden="1" customWidth="1" outlineLevel="2" collapsed="1"/>
    <col min="99" max="99" width="9.85546875" hidden="1" customWidth="1" outlineLevel="2"/>
    <col min="100" max="100" width="10.28515625" hidden="1" customWidth="1" outlineLevel="1" collapsed="1"/>
    <col min="101" max="102" width="8.7109375" hidden="1" customWidth="1" outlineLevel="2"/>
    <col min="103" max="103" width="8.7109375" hidden="1" customWidth="1" outlineLevel="2" collapsed="1"/>
    <col min="104" max="106" width="8.7109375" hidden="1" customWidth="1" outlineLevel="2"/>
    <col min="107" max="107" width="10.85546875" hidden="1" customWidth="1" outlineLevel="1" collapsed="1"/>
    <col min="108" max="108" width="14.5703125" bestFit="1" customWidth="1" collapsed="1"/>
    <col min="109" max="109" width="10.140625" hidden="1" customWidth="1" outlineLevel="1"/>
    <col min="110" max="110" width="9.28515625" hidden="1" customWidth="1" outlineLevel="1"/>
    <col min="111" max="111" width="10.140625" hidden="1" customWidth="1" outlineLevel="1"/>
    <col min="112" max="112" width="11.140625" customWidth="1" collapsed="1"/>
    <col min="113" max="113" width="13" customWidth="1"/>
    <col min="114" max="114" width="11.42578125" customWidth="1"/>
  </cols>
  <sheetData>
    <row r="1" spans="1:114" s="1" customFormat="1" ht="16.5" x14ac:dyDescent="0.25">
      <c r="H1" s="2"/>
      <c r="J1" s="3" t="s">
        <v>0</v>
      </c>
      <c r="K1" s="4" t="s">
        <v>1</v>
      </c>
      <c r="L1" s="5"/>
      <c r="M1" s="6"/>
      <c r="N1" s="6"/>
      <c r="O1" s="6"/>
      <c r="P1" s="7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CJ1" s="8"/>
    </row>
    <row r="2" spans="1:114" s="1" customFormat="1" ht="16.5" x14ac:dyDescent="0.25">
      <c r="H2" s="2"/>
      <c r="J2" s="9" t="s">
        <v>2</v>
      </c>
      <c r="K2" s="10" t="s">
        <v>3</v>
      </c>
      <c r="L2" s="11"/>
      <c r="M2" s="12"/>
      <c r="N2" s="13"/>
      <c r="O2" s="13"/>
      <c r="Q2" s="14"/>
      <c r="R2" s="14"/>
      <c r="S2" s="10"/>
      <c r="T2" s="10"/>
      <c r="U2" s="10"/>
      <c r="V2" s="10"/>
      <c r="W2" s="10"/>
      <c r="X2" s="10"/>
      <c r="Y2" s="10"/>
      <c r="Z2" s="10"/>
      <c r="AA2" s="10"/>
      <c r="BW2" s="15"/>
      <c r="BX2" s="15"/>
      <c r="BY2" s="15"/>
      <c r="BZ2" s="16"/>
      <c r="CH2" s="15"/>
      <c r="CJ2" s="8"/>
      <c r="DH2" s="17"/>
    </row>
    <row r="3" spans="1:114" s="1" customFormat="1" ht="18.75" x14ac:dyDescent="0.3">
      <c r="H3" s="2"/>
      <c r="J3" s="18" t="s">
        <v>4</v>
      </c>
      <c r="K3" s="19" t="s">
        <v>5</v>
      </c>
      <c r="L3" s="20"/>
      <c r="M3" s="21"/>
      <c r="N3" s="21"/>
      <c r="O3" s="21"/>
      <c r="P3" s="22"/>
      <c r="Q3" s="23"/>
      <c r="R3" s="24"/>
      <c r="S3" s="23"/>
      <c r="T3" s="10"/>
      <c r="U3" s="23"/>
      <c r="V3" s="23"/>
      <c r="W3" s="10"/>
      <c r="X3" s="10"/>
      <c r="Y3" s="23"/>
      <c r="Z3" s="10"/>
      <c r="AA3" s="25"/>
      <c r="BY3" s="15"/>
      <c r="CJ3" s="8"/>
    </row>
    <row r="4" spans="1:114" s="1" customFormat="1" ht="16.5" x14ac:dyDescent="0.3">
      <c r="H4" s="2"/>
      <c r="J4" s="18"/>
      <c r="K4" s="26"/>
      <c r="L4" s="20"/>
      <c r="M4" s="27"/>
      <c r="N4" s="21"/>
      <c r="O4" s="21"/>
      <c r="P4" s="28"/>
      <c r="Q4" s="29"/>
      <c r="R4" s="26"/>
      <c r="S4" s="28"/>
      <c r="T4" s="28"/>
      <c r="U4" s="28"/>
      <c r="V4" s="28"/>
      <c r="W4" s="28"/>
      <c r="X4" s="30"/>
      <c r="Y4" s="28"/>
      <c r="Z4" s="28"/>
      <c r="AA4" s="31"/>
      <c r="BZ4" s="32"/>
      <c r="CJ4" s="8"/>
    </row>
    <row r="5" spans="1:114" s="1" customFormat="1" ht="16.5" x14ac:dyDescent="0.3">
      <c r="H5" s="2"/>
      <c r="J5" s="33"/>
      <c r="K5" s="28"/>
      <c r="L5" s="20"/>
      <c r="M5" s="27"/>
      <c r="N5" s="21"/>
      <c r="O5" s="21"/>
      <c r="P5" s="28"/>
      <c r="Q5" s="28"/>
      <c r="R5" s="28"/>
      <c r="S5" s="28"/>
      <c r="T5" s="28"/>
      <c r="U5" s="28"/>
      <c r="V5" s="28"/>
      <c r="W5" s="28"/>
      <c r="X5" s="30"/>
      <c r="Y5" s="28"/>
      <c r="Z5" s="28"/>
      <c r="AA5" s="30"/>
      <c r="CJ5" s="8"/>
    </row>
    <row r="6" spans="1:114" s="48" customFormat="1" ht="18.75" customHeight="1" x14ac:dyDescent="0.25">
      <c r="A6" s="34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7" t="s">
        <v>13</v>
      </c>
      <c r="I6" s="38" t="s">
        <v>14</v>
      </c>
      <c r="J6" s="38" t="s">
        <v>15</v>
      </c>
      <c r="K6" s="38" t="s">
        <v>16</v>
      </c>
      <c r="L6" s="39" t="s">
        <v>17</v>
      </c>
      <c r="M6" s="39" t="s">
        <v>18</v>
      </c>
      <c r="N6" s="39" t="s">
        <v>19</v>
      </c>
      <c r="O6" s="38" t="s">
        <v>20</v>
      </c>
      <c r="P6" s="38" t="s">
        <v>21</v>
      </c>
      <c r="Q6" s="40" t="s">
        <v>22</v>
      </c>
      <c r="R6" s="40" t="s">
        <v>23</v>
      </c>
      <c r="S6" s="41" t="s">
        <v>24</v>
      </c>
      <c r="T6" s="41" t="s">
        <v>25</v>
      </c>
      <c r="U6" s="40" t="s">
        <v>26</v>
      </c>
      <c r="V6" s="41" t="s">
        <v>27</v>
      </c>
      <c r="W6" s="41" t="s">
        <v>28</v>
      </c>
      <c r="X6" s="42" t="s">
        <v>29</v>
      </c>
      <c r="Y6" s="41" t="s">
        <v>30</v>
      </c>
      <c r="Z6" s="41" t="s">
        <v>31</v>
      </c>
      <c r="AA6" s="40" t="s">
        <v>32</v>
      </c>
      <c r="AB6" s="41" t="s">
        <v>33</v>
      </c>
      <c r="AC6" s="41" t="s">
        <v>34</v>
      </c>
      <c r="AD6" s="41" t="s">
        <v>35</v>
      </c>
      <c r="AE6" s="41" t="s">
        <v>36</v>
      </c>
      <c r="AF6" s="41" t="s">
        <v>31</v>
      </c>
      <c r="AG6" s="40" t="s">
        <v>37</v>
      </c>
      <c r="AH6" s="43" t="s">
        <v>38</v>
      </c>
      <c r="AI6" s="43" t="s">
        <v>39</v>
      </c>
      <c r="AJ6" s="43" t="s">
        <v>40</v>
      </c>
      <c r="AK6" s="43" t="s">
        <v>41</v>
      </c>
      <c r="AL6" s="43" t="s">
        <v>42</v>
      </c>
      <c r="AM6" s="43" t="s">
        <v>43</v>
      </c>
      <c r="AN6" s="43" t="s">
        <v>44</v>
      </c>
      <c r="AO6" s="44" t="s">
        <v>45</v>
      </c>
      <c r="AP6" s="43" t="s">
        <v>38</v>
      </c>
      <c r="AQ6" s="43" t="s">
        <v>39</v>
      </c>
      <c r="AR6" s="43" t="s">
        <v>40</v>
      </c>
      <c r="AS6" s="43" t="s">
        <v>41</v>
      </c>
      <c r="AT6" s="43" t="s">
        <v>42</v>
      </c>
      <c r="AU6" s="43" t="s">
        <v>43</v>
      </c>
      <c r="AV6" s="43" t="s">
        <v>44</v>
      </c>
      <c r="AW6" s="44" t="s">
        <v>46</v>
      </c>
      <c r="AX6" s="43" t="s">
        <v>38</v>
      </c>
      <c r="AY6" s="43" t="s">
        <v>39</v>
      </c>
      <c r="AZ6" s="43" t="s">
        <v>40</v>
      </c>
      <c r="BA6" s="43" t="s">
        <v>41</v>
      </c>
      <c r="BB6" s="43" t="s">
        <v>42</v>
      </c>
      <c r="BC6" s="43" t="s">
        <v>43</v>
      </c>
      <c r="BD6" s="43" t="s">
        <v>44</v>
      </c>
      <c r="BE6" s="44" t="s">
        <v>47</v>
      </c>
      <c r="BF6" s="45" t="s">
        <v>48</v>
      </c>
      <c r="BG6" s="43" t="s">
        <v>38</v>
      </c>
      <c r="BH6" s="43" t="s">
        <v>39</v>
      </c>
      <c r="BI6" s="43" t="s">
        <v>40</v>
      </c>
      <c r="BJ6" s="43" t="s">
        <v>41</v>
      </c>
      <c r="BK6" s="43" t="s">
        <v>42</v>
      </c>
      <c r="BL6" s="43" t="s">
        <v>43</v>
      </c>
      <c r="BM6" s="43" t="s">
        <v>44</v>
      </c>
      <c r="BN6" s="43" t="s">
        <v>49</v>
      </c>
      <c r="BO6" s="45" t="s">
        <v>50</v>
      </c>
      <c r="BP6" s="43" t="s">
        <v>38</v>
      </c>
      <c r="BQ6" s="43" t="s">
        <v>39</v>
      </c>
      <c r="BR6" s="43" t="s">
        <v>40</v>
      </c>
      <c r="BS6" s="43" t="s">
        <v>41</v>
      </c>
      <c r="BT6" s="43" t="s">
        <v>42</v>
      </c>
      <c r="BU6" s="43" t="s">
        <v>43</v>
      </c>
      <c r="BV6" s="43" t="s">
        <v>44</v>
      </c>
      <c r="BW6" s="45" t="s">
        <v>51</v>
      </c>
      <c r="BX6" s="41" t="s">
        <v>52</v>
      </c>
      <c r="BY6" s="46" t="s">
        <v>53</v>
      </c>
      <c r="BZ6" s="44" t="s">
        <v>54</v>
      </c>
      <c r="CA6" s="43" t="s">
        <v>38</v>
      </c>
      <c r="CB6" s="43" t="s">
        <v>39</v>
      </c>
      <c r="CC6" s="43" t="s">
        <v>40</v>
      </c>
      <c r="CD6" s="43" t="s">
        <v>41</v>
      </c>
      <c r="CE6" s="43" t="s">
        <v>42</v>
      </c>
      <c r="CF6" s="43" t="s">
        <v>43</v>
      </c>
      <c r="CG6" s="43" t="s">
        <v>44</v>
      </c>
      <c r="CH6" s="45" t="s">
        <v>55</v>
      </c>
      <c r="CI6" s="43" t="s">
        <v>56</v>
      </c>
      <c r="CJ6" s="43" t="s">
        <v>57</v>
      </c>
      <c r="CK6" s="43" t="s">
        <v>58</v>
      </c>
      <c r="CL6" s="43" t="s">
        <v>31</v>
      </c>
      <c r="CM6" s="44" t="s">
        <v>59</v>
      </c>
      <c r="CN6" s="43" t="s">
        <v>60</v>
      </c>
      <c r="CO6" s="43" t="s">
        <v>61</v>
      </c>
      <c r="CP6" s="44" t="s">
        <v>62</v>
      </c>
      <c r="CQ6" s="43" t="s">
        <v>31</v>
      </c>
      <c r="CR6" s="43" t="s">
        <v>63</v>
      </c>
      <c r="CS6" s="43" t="s">
        <v>64</v>
      </c>
      <c r="CT6" s="43" t="s">
        <v>65</v>
      </c>
      <c r="CU6" s="43" t="s">
        <v>66</v>
      </c>
      <c r="CV6" s="44" t="s">
        <v>67</v>
      </c>
      <c r="CW6" s="43" t="s">
        <v>68</v>
      </c>
      <c r="CX6" s="43" t="s">
        <v>69</v>
      </c>
      <c r="CY6" s="43" t="s">
        <v>70</v>
      </c>
      <c r="CZ6" s="43" t="s">
        <v>36</v>
      </c>
      <c r="DA6" s="43" t="s">
        <v>71</v>
      </c>
      <c r="DB6" s="43" t="s">
        <v>31</v>
      </c>
      <c r="DC6" s="44" t="s">
        <v>37</v>
      </c>
      <c r="DD6" s="45" t="s">
        <v>72</v>
      </c>
      <c r="DE6" s="43" t="s">
        <v>73</v>
      </c>
      <c r="DF6" s="43" t="s">
        <v>74</v>
      </c>
      <c r="DG6" s="43" t="s">
        <v>75</v>
      </c>
      <c r="DH6" s="45" t="s">
        <v>76</v>
      </c>
      <c r="DI6" s="47" t="s">
        <v>77</v>
      </c>
      <c r="DJ6" s="48" t="s">
        <v>78</v>
      </c>
    </row>
    <row r="7" spans="1:114" x14ac:dyDescent="0.25">
      <c r="A7" t="s">
        <v>79</v>
      </c>
      <c r="B7" t="s">
        <v>6</v>
      </c>
      <c r="C7" t="s">
        <v>6</v>
      </c>
      <c r="D7" s="49" t="s">
        <v>80</v>
      </c>
      <c r="E7" s="49" t="s">
        <v>81</v>
      </c>
      <c r="F7" s="49" t="s">
        <v>6</v>
      </c>
      <c r="G7" s="49" t="s">
        <v>6</v>
      </c>
      <c r="H7" s="50" t="e">
        <f>SUMIFS('[1]prev 48'!$Q$1:$Q$110,'[1]prev 48'!$C$1:$C$110,A7,'[1]prev 48'!$E$1:$E$110,F7,'[1]prev 48'!$F$1:$F$110,G7)</f>
        <v>#VALUE!</v>
      </c>
      <c r="I7" s="51">
        <v>1925</v>
      </c>
      <c r="J7" s="52" t="s">
        <v>80</v>
      </c>
      <c r="K7" s="53" t="s">
        <v>82</v>
      </c>
      <c r="L7" s="54">
        <v>711</v>
      </c>
      <c r="M7" s="55" t="s">
        <v>83</v>
      </c>
      <c r="N7" s="55" t="s">
        <v>84</v>
      </c>
      <c r="O7" s="56" t="s">
        <v>85</v>
      </c>
      <c r="P7" s="57">
        <v>7</v>
      </c>
      <c r="Q7" s="58">
        <v>7700</v>
      </c>
      <c r="R7" s="59"/>
      <c r="S7" s="60"/>
      <c r="T7" s="60"/>
      <c r="U7" s="59">
        <f>SUM(S7:T7)</f>
        <v>0</v>
      </c>
      <c r="V7" s="60"/>
      <c r="W7" s="60"/>
      <c r="X7" s="59">
        <f>SUM(V7:W7)</f>
        <v>0</v>
      </c>
      <c r="Y7" s="60"/>
      <c r="Z7" s="60"/>
      <c r="AA7" s="59">
        <f>SUM(Y7:Z7)</f>
        <v>0</v>
      </c>
      <c r="AB7" s="60"/>
      <c r="AC7" s="60"/>
      <c r="AD7" s="61"/>
      <c r="AE7" s="60"/>
      <c r="AF7" s="60"/>
      <c r="AG7" s="62">
        <f>SUM(AB7:AF7)</f>
        <v>0</v>
      </c>
      <c r="AH7" s="60"/>
      <c r="AI7" s="60"/>
      <c r="AJ7" s="60"/>
      <c r="AK7" s="60"/>
      <c r="AL7" s="60"/>
      <c r="AM7" s="60"/>
      <c r="AN7" s="60"/>
      <c r="AO7" s="59">
        <f>SUM(AH7:AN7)</f>
        <v>0</v>
      </c>
      <c r="AP7" s="60"/>
      <c r="AQ7" s="60"/>
      <c r="AR7" s="60"/>
      <c r="AS7" s="60"/>
      <c r="AT7" s="60"/>
      <c r="AU7" s="60"/>
      <c r="AV7" s="60"/>
      <c r="AW7" s="59">
        <f>SUM(AP7:AV7)</f>
        <v>0</v>
      </c>
      <c r="AX7" s="60"/>
      <c r="AY7" s="60"/>
      <c r="AZ7" s="60"/>
      <c r="BA7" s="60"/>
      <c r="BB7" s="60"/>
      <c r="BC7" s="60"/>
      <c r="BD7" s="60"/>
      <c r="BE7" s="59">
        <f>SUM(AX7:BD7)</f>
        <v>0</v>
      </c>
      <c r="BF7" s="59">
        <f>+AO7+AW7+BE7</f>
        <v>0</v>
      </c>
      <c r="BG7" s="60"/>
      <c r="BH7" s="60"/>
      <c r="BI7" s="60"/>
      <c r="BJ7" s="60"/>
      <c r="BK7" s="60"/>
      <c r="BL7" s="60"/>
      <c r="BM7" s="60"/>
      <c r="BN7" s="60"/>
      <c r="BO7" s="59">
        <f>SUM(BG7:BN7)</f>
        <v>0</v>
      </c>
      <c r="BP7" s="60"/>
      <c r="BQ7" s="60"/>
      <c r="BR7" s="60"/>
      <c r="BS7" s="60"/>
      <c r="BT7" s="60"/>
      <c r="BU7" s="60"/>
      <c r="BV7" s="60"/>
      <c r="BW7" s="59">
        <f t="shared" ref="BW7:BW31" si="0">SUM(BP7:BV7)</f>
        <v>0</v>
      </c>
      <c r="BX7" s="60"/>
      <c r="BY7" s="60">
        <v>76</v>
      </c>
      <c r="BZ7" s="62">
        <f>-BX7+BY7</f>
        <v>76</v>
      </c>
      <c r="CA7" s="63">
        <v>151.06918032786885</v>
      </c>
      <c r="CB7" s="63">
        <v>151.06918032786885</v>
      </c>
      <c r="CC7" s="63">
        <v>151.06918032786885</v>
      </c>
      <c r="CD7" s="63">
        <v>151.06918032786885</v>
      </c>
      <c r="CE7" s="63">
        <v>151.06918032786885</v>
      </c>
      <c r="CF7" s="63">
        <v>151.06918032786885</v>
      </c>
      <c r="CG7" s="63">
        <v>151.06918032786885</v>
      </c>
      <c r="CH7" s="59">
        <f>SUM(CA7:CG7)+BZ7</f>
        <v>1133.4842622950819</v>
      </c>
      <c r="CI7" s="60"/>
      <c r="CJ7" s="64"/>
      <c r="CK7" s="64"/>
      <c r="CL7" s="64"/>
      <c r="CM7" s="59">
        <f>+SUM(CI7:CL7)</f>
        <v>0</v>
      </c>
      <c r="CN7" s="61"/>
      <c r="CO7" s="61"/>
      <c r="CP7" s="59">
        <f>+SUM(CN7:CO7)</f>
        <v>0</v>
      </c>
      <c r="CQ7" s="60"/>
      <c r="CR7" s="60"/>
      <c r="CS7" s="60"/>
      <c r="CT7" s="60"/>
      <c r="CU7" s="60"/>
      <c r="CV7" s="59">
        <f>+SUM(CQ7:CU7)</f>
        <v>0</v>
      </c>
      <c r="CW7" s="60"/>
      <c r="CX7" s="60"/>
      <c r="CY7" s="60"/>
      <c r="CZ7" s="60"/>
      <c r="DA7" s="60"/>
      <c r="DB7" s="60"/>
      <c r="DC7" s="59">
        <f>+SUM(CW7:DB7)</f>
        <v>0</v>
      </c>
      <c r="DD7" s="65">
        <f>CM7+CP7+CV7+DC7</f>
        <v>0</v>
      </c>
      <c r="DE7" s="64"/>
      <c r="DF7" s="64">
        <v>1111.1199999999999</v>
      </c>
      <c r="DG7" s="64">
        <v>196.04</v>
      </c>
      <c r="DH7" s="66">
        <f>SUM(DE7:DG7)</f>
        <v>1307.1599999999999</v>
      </c>
      <c r="DI7" s="67">
        <f t="shared" ref="DI7:DI64" si="1">Q7+R7+U7+X7+AA7+AG7-BF7-BO7-BW7-CH7-DD7-DH7</f>
        <v>5259.3557377049183</v>
      </c>
      <c r="DJ7" s="68" t="s">
        <v>82</v>
      </c>
    </row>
    <row r="8" spans="1:114" x14ac:dyDescent="0.25">
      <c r="A8" t="s">
        <v>86</v>
      </c>
      <c r="B8" t="s">
        <v>6</v>
      </c>
      <c r="C8" t="s">
        <v>6</v>
      </c>
      <c r="D8" s="49" t="s">
        <v>87</v>
      </c>
      <c r="E8" s="49" t="s">
        <v>88</v>
      </c>
      <c r="F8" s="49" t="s">
        <v>89</v>
      </c>
      <c r="G8" s="49" t="s">
        <v>90</v>
      </c>
      <c r="H8" s="50">
        <v>4780.07</v>
      </c>
      <c r="I8" s="51">
        <v>1923</v>
      </c>
      <c r="J8" s="69" t="s">
        <v>87</v>
      </c>
      <c r="K8" s="70" t="s">
        <v>89</v>
      </c>
      <c r="L8" s="54">
        <v>111</v>
      </c>
      <c r="M8" s="71" t="s">
        <v>91</v>
      </c>
      <c r="N8" s="71" t="s">
        <v>92</v>
      </c>
      <c r="O8" s="56" t="s">
        <v>85</v>
      </c>
      <c r="P8" s="57">
        <v>7</v>
      </c>
      <c r="Q8" s="72">
        <v>4780.07</v>
      </c>
      <c r="R8" s="59"/>
      <c r="S8" s="60"/>
      <c r="T8" s="60"/>
      <c r="U8" s="59">
        <f t="shared" ref="U8:U64" si="2">SUM(S8:T8)</f>
        <v>0</v>
      </c>
      <c r="V8" s="60"/>
      <c r="W8" s="60"/>
      <c r="X8" s="59">
        <f t="shared" ref="X8:X64" si="3">SUM(V8:W8)</f>
        <v>0</v>
      </c>
      <c r="Y8" s="60"/>
      <c r="Z8" s="60"/>
      <c r="AA8" s="59">
        <f t="shared" ref="AA8:AA64" si="4">SUM(Y8:Z8)</f>
        <v>0</v>
      </c>
      <c r="AB8" s="60"/>
      <c r="AC8" s="60"/>
      <c r="AD8" s="61"/>
      <c r="AE8" s="60"/>
      <c r="AF8" s="60"/>
      <c r="AG8" s="62">
        <f t="shared" ref="AG8:AG64" si="5">SUM(AB8:AF8)</f>
        <v>0</v>
      </c>
      <c r="AH8" s="60"/>
      <c r="AI8" s="60"/>
      <c r="AJ8" s="60"/>
      <c r="AK8" s="60"/>
      <c r="AL8" s="60"/>
      <c r="AM8" s="60"/>
      <c r="AN8" s="60"/>
      <c r="AO8" s="59">
        <f t="shared" ref="AO8:AO64" si="6">SUM(AH8:AN8)</f>
        <v>0</v>
      </c>
      <c r="AP8" s="60"/>
      <c r="AQ8" s="60"/>
      <c r="AR8" s="60"/>
      <c r="AS8" s="60"/>
      <c r="AT8" s="60"/>
      <c r="AU8" s="60"/>
      <c r="AV8" s="60"/>
      <c r="AW8" s="59">
        <f t="shared" ref="AW8:AW64" si="7">SUM(AP8:AV8)</f>
        <v>0</v>
      </c>
      <c r="AX8" s="60"/>
      <c r="AY8" s="60"/>
      <c r="AZ8" s="60"/>
      <c r="BA8" s="60"/>
      <c r="BB8" s="60"/>
      <c r="BC8" s="60"/>
      <c r="BD8" s="60"/>
      <c r="BE8" s="59">
        <f t="shared" ref="BE8:BE64" si="8">SUM(AX8:BD8)</f>
        <v>0</v>
      </c>
      <c r="BF8" s="59">
        <f t="shared" ref="BF8:BF64" si="9">+AO8+AW8+BE8</f>
        <v>0</v>
      </c>
      <c r="BG8" s="60"/>
      <c r="BH8" s="60"/>
      <c r="BI8" s="60"/>
      <c r="BJ8" s="60"/>
      <c r="BK8" s="60"/>
      <c r="BL8" s="60"/>
      <c r="BM8" s="60"/>
      <c r="BN8" s="60"/>
      <c r="BO8" s="59">
        <f t="shared" ref="BO8:BO64" si="10">SUM(BG8:BN8)</f>
        <v>0</v>
      </c>
      <c r="BP8" s="60"/>
      <c r="BQ8" s="60"/>
      <c r="BR8" s="60"/>
      <c r="BS8" s="60"/>
      <c r="BT8" s="60"/>
      <c r="BU8" s="60"/>
      <c r="BV8" s="60"/>
      <c r="BW8" s="59">
        <f t="shared" si="0"/>
        <v>0</v>
      </c>
      <c r="BX8" s="60"/>
      <c r="BY8" s="60">
        <v>133.90229508196694</v>
      </c>
      <c r="BZ8" s="62">
        <f t="shared" ref="BZ8:BZ64" si="11">-BX8+BY8</f>
        <v>133.90229508196694</v>
      </c>
      <c r="CA8" s="63">
        <v>35.207213114754097</v>
      </c>
      <c r="CB8" s="63">
        <v>35.207213114754097</v>
      </c>
      <c r="CC8" s="63">
        <v>35.207213114754097</v>
      </c>
      <c r="CD8" s="63">
        <v>35.207213114754097</v>
      </c>
      <c r="CE8" s="63">
        <v>35.207213114754097</v>
      </c>
      <c r="CF8" s="63">
        <v>35.207213114754097</v>
      </c>
      <c r="CG8" s="63">
        <v>35.207213114754097</v>
      </c>
      <c r="CH8" s="59">
        <f t="shared" ref="CH8:CH64" si="12">SUM(CA8:CG8)+BZ8</f>
        <v>380.35278688524562</v>
      </c>
      <c r="CI8" s="60"/>
      <c r="CJ8" s="64"/>
      <c r="CK8" s="64"/>
      <c r="CL8" s="64"/>
      <c r="CM8" s="59">
        <f t="shared" ref="CM8:CM64" si="13">+SUM(CI8:CL8)</f>
        <v>0</v>
      </c>
      <c r="CN8" s="61"/>
      <c r="CO8" s="61"/>
      <c r="CP8" s="59">
        <f t="shared" ref="CP8:CP64" si="14">+SUM(CN8:CO8)</f>
        <v>0</v>
      </c>
      <c r="CQ8" s="60"/>
      <c r="CR8" s="60"/>
      <c r="CS8" s="60"/>
      <c r="CT8" s="60"/>
      <c r="CU8" s="60"/>
      <c r="CV8" s="59">
        <f t="shared" ref="CV8:CV64" si="15">+SUM(CQ8:CU8)</f>
        <v>0</v>
      </c>
      <c r="CW8" s="60"/>
      <c r="CX8" s="60"/>
      <c r="CY8" s="60"/>
      <c r="CZ8" s="60"/>
      <c r="DA8" s="60"/>
      <c r="DB8" s="60"/>
      <c r="DC8" s="59">
        <f t="shared" ref="DC8:DC64" si="16">+SUM(CW8:DB8)</f>
        <v>0</v>
      </c>
      <c r="DD8" s="65">
        <f>CM8+CP8+CV8+DC8</f>
        <v>0</v>
      </c>
      <c r="DE8" s="64"/>
      <c r="DF8" s="64">
        <v>116.8</v>
      </c>
      <c r="DG8" s="64">
        <v>43.76</v>
      </c>
      <c r="DH8" s="66">
        <f t="shared" ref="DH8:DH31" si="17">SUM(DE8:DG8)</f>
        <v>160.56</v>
      </c>
      <c r="DI8" s="67">
        <f t="shared" si="1"/>
        <v>4239.1572131147541</v>
      </c>
      <c r="DJ8" s="73" t="s">
        <v>93</v>
      </c>
    </row>
    <row r="9" spans="1:114" s="76" customFormat="1" x14ac:dyDescent="0.25">
      <c r="A9" t="s">
        <v>94</v>
      </c>
      <c r="B9" t="s">
        <v>6</v>
      </c>
      <c r="C9" t="s">
        <v>6</v>
      </c>
      <c r="D9" s="49" t="s">
        <v>95</v>
      </c>
      <c r="E9" s="49" t="s">
        <v>96</v>
      </c>
      <c r="F9" s="49" t="s">
        <v>97</v>
      </c>
      <c r="G9" s="49" t="s">
        <v>98</v>
      </c>
      <c r="H9" s="50">
        <v>5122.88</v>
      </c>
      <c r="I9" s="51">
        <v>1928</v>
      </c>
      <c r="J9" s="74" t="s">
        <v>95</v>
      </c>
      <c r="K9" s="70" t="s">
        <v>97</v>
      </c>
      <c r="L9" s="54">
        <v>112</v>
      </c>
      <c r="M9" s="55" t="s">
        <v>99</v>
      </c>
      <c r="N9" s="55" t="s">
        <v>100</v>
      </c>
      <c r="O9" s="56" t="s">
        <v>85</v>
      </c>
      <c r="P9" s="57">
        <v>7</v>
      </c>
      <c r="Q9" s="75">
        <v>5122.88</v>
      </c>
      <c r="R9" s="59"/>
      <c r="S9" s="60"/>
      <c r="T9" s="60"/>
      <c r="U9" s="59">
        <f t="shared" si="2"/>
        <v>0</v>
      </c>
      <c r="V9" s="60"/>
      <c r="W9" s="60"/>
      <c r="X9" s="59">
        <f t="shared" si="3"/>
        <v>0</v>
      </c>
      <c r="Y9" s="60"/>
      <c r="Z9" s="60"/>
      <c r="AA9" s="59">
        <f t="shared" si="4"/>
        <v>0</v>
      </c>
      <c r="AB9" s="60"/>
      <c r="AC9" s="60"/>
      <c r="AD9" s="61"/>
      <c r="AE9" s="60"/>
      <c r="AF9" s="60"/>
      <c r="AG9" s="62">
        <f t="shared" si="5"/>
        <v>0</v>
      </c>
      <c r="AH9" s="60"/>
      <c r="AI9" s="60"/>
      <c r="AJ9" s="60"/>
      <c r="AK9" s="60"/>
      <c r="AL9" s="60"/>
      <c r="AM9" s="60"/>
      <c r="AN9" s="60"/>
      <c r="AO9" s="59">
        <f t="shared" si="6"/>
        <v>0</v>
      </c>
      <c r="AP9" s="60"/>
      <c r="AQ9" s="60"/>
      <c r="AR9" s="60"/>
      <c r="AS9" s="60"/>
      <c r="AT9" s="60"/>
      <c r="AU9" s="60"/>
      <c r="AV9" s="60"/>
      <c r="AW9" s="59">
        <f t="shared" si="7"/>
        <v>0</v>
      </c>
      <c r="AX9" s="60"/>
      <c r="AY9" s="60"/>
      <c r="AZ9" s="60"/>
      <c r="BA9" s="60"/>
      <c r="BB9" s="60"/>
      <c r="BC9" s="60"/>
      <c r="BD9" s="60"/>
      <c r="BE9" s="59">
        <f t="shared" si="8"/>
        <v>0</v>
      </c>
      <c r="BF9" s="59">
        <f t="shared" si="9"/>
        <v>0</v>
      </c>
      <c r="BG9" s="60"/>
      <c r="BH9" s="60"/>
      <c r="BI9" s="60"/>
      <c r="BJ9" s="60"/>
      <c r="BK9" s="60"/>
      <c r="BL9" s="60"/>
      <c r="BM9" s="60"/>
      <c r="BN9" s="60"/>
      <c r="BO9" s="59">
        <f t="shared" si="10"/>
        <v>0</v>
      </c>
      <c r="BP9" s="60"/>
      <c r="BQ9" s="60"/>
      <c r="BR9" s="60"/>
      <c r="BS9" s="60"/>
      <c r="BT9" s="60"/>
      <c r="BU9" s="60"/>
      <c r="BV9" s="60"/>
      <c r="BW9" s="59">
        <f t="shared" si="0"/>
        <v>0</v>
      </c>
      <c r="BX9" s="60"/>
      <c r="BY9" s="60">
        <v>59.547848131148385</v>
      </c>
      <c r="BZ9" s="62">
        <f t="shared" si="11"/>
        <v>59.547848131148385</v>
      </c>
      <c r="CA9" s="63">
        <v>98.816267016393439</v>
      </c>
      <c r="CB9" s="63">
        <v>98.816267016393439</v>
      </c>
      <c r="CC9" s="63">
        <v>98.816267016393439</v>
      </c>
      <c r="CD9" s="63">
        <v>98.816267016393439</v>
      </c>
      <c r="CE9" s="63">
        <v>98.816267016393439</v>
      </c>
      <c r="CF9" s="63">
        <v>98.816267016393439</v>
      </c>
      <c r="CG9" s="63">
        <v>98.816267016393439</v>
      </c>
      <c r="CH9" s="59">
        <f t="shared" si="12"/>
        <v>751.26171724590245</v>
      </c>
      <c r="CI9" s="60"/>
      <c r="CJ9" s="64"/>
      <c r="CK9" s="64"/>
      <c r="CL9" s="64"/>
      <c r="CM9" s="59">
        <f t="shared" si="13"/>
        <v>0</v>
      </c>
      <c r="CN9" s="61"/>
      <c r="CO9" s="61"/>
      <c r="CP9" s="59">
        <f t="shared" si="14"/>
        <v>0</v>
      </c>
      <c r="CQ9" s="60"/>
      <c r="CR9" s="60"/>
      <c r="CS9" s="60"/>
      <c r="CT9" s="60"/>
      <c r="CU9" s="60"/>
      <c r="CV9" s="59">
        <f t="shared" si="15"/>
        <v>0</v>
      </c>
      <c r="CW9" s="60"/>
      <c r="CX9" s="60"/>
      <c r="CY9" s="60"/>
      <c r="CZ9" s="60"/>
      <c r="DA9" s="60"/>
      <c r="DB9" s="60"/>
      <c r="DC9" s="59">
        <f t="shared" si="16"/>
        <v>0</v>
      </c>
      <c r="DD9" s="65">
        <f t="shared" ref="DD9:DD64" si="18">CM9+CP9+CV9+DC9</f>
        <v>0</v>
      </c>
      <c r="DE9" s="64"/>
      <c r="DF9" s="64">
        <v>116.8</v>
      </c>
      <c r="DG9" s="64">
        <v>43.76</v>
      </c>
      <c r="DH9" s="66">
        <f t="shared" si="17"/>
        <v>160.56</v>
      </c>
      <c r="DI9" s="67">
        <f t="shared" si="1"/>
        <v>4211.0582827540975</v>
      </c>
      <c r="DJ9" s="68" t="s">
        <v>93</v>
      </c>
    </row>
    <row r="10" spans="1:114" x14ac:dyDescent="0.25">
      <c r="A10" t="s">
        <v>101</v>
      </c>
      <c r="B10" t="s">
        <v>6</v>
      </c>
      <c r="C10" t="s">
        <v>6</v>
      </c>
      <c r="D10" s="49" t="s">
        <v>102</v>
      </c>
      <c r="E10" s="49" t="s">
        <v>103</v>
      </c>
      <c r="F10" s="49" t="s">
        <v>104</v>
      </c>
      <c r="G10" s="49" t="s">
        <v>105</v>
      </c>
      <c r="H10" s="50">
        <v>3312.21</v>
      </c>
      <c r="I10" s="51">
        <v>1926</v>
      </c>
      <c r="J10" s="74" t="s">
        <v>102</v>
      </c>
      <c r="K10" s="77" t="s">
        <v>104</v>
      </c>
      <c r="L10" s="54">
        <v>113</v>
      </c>
      <c r="M10" s="55" t="s">
        <v>106</v>
      </c>
      <c r="N10" s="55" t="s">
        <v>107</v>
      </c>
      <c r="O10" s="56" t="s">
        <v>85</v>
      </c>
      <c r="P10" s="57">
        <v>7</v>
      </c>
      <c r="Q10" s="72">
        <v>3312.21</v>
      </c>
      <c r="R10" s="59"/>
      <c r="S10" s="60"/>
      <c r="T10" s="60"/>
      <c r="U10" s="59">
        <f t="shared" si="2"/>
        <v>0</v>
      </c>
      <c r="V10" s="60"/>
      <c r="W10" s="60"/>
      <c r="X10" s="59">
        <f t="shared" si="3"/>
        <v>0</v>
      </c>
      <c r="Y10" s="60"/>
      <c r="Z10" s="60"/>
      <c r="AA10" s="59">
        <f t="shared" si="4"/>
        <v>0</v>
      </c>
      <c r="AB10" s="60"/>
      <c r="AC10" s="60"/>
      <c r="AD10" s="61"/>
      <c r="AE10" s="60"/>
      <c r="AF10" s="60"/>
      <c r="AG10" s="62">
        <f t="shared" si="5"/>
        <v>0</v>
      </c>
      <c r="AH10" s="60"/>
      <c r="AI10" s="60"/>
      <c r="AJ10" s="60"/>
      <c r="AK10" s="60"/>
      <c r="AL10" s="60"/>
      <c r="AM10" s="60"/>
      <c r="AN10" s="60"/>
      <c r="AO10" s="59">
        <f t="shared" si="6"/>
        <v>0</v>
      </c>
      <c r="AP10" s="60"/>
      <c r="AQ10" s="60"/>
      <c r="AR10" s="60"/>
      <c r="AS10" s="60"/>
      <c r="AT10" s="60"/>
      <c r="AU10" s="60"/>
      <c r="AV10" s="60"/>
      <c r="AW10" s="59">
        <f t="shared" si="7"/>
        <v>0</v>
      </c>
      <c r="AX10" s="60"/>
      <c r="AY10" s="60"/>
      <c r="AZ10" s="60"/>
      <c r="BA10" s="60"/>
      <c r="BB10" s="60"/>
      <c r="BC10" s="60"/>
      <c r="BD10" s="60"/>
      <c r="BE10" s="59">
        <f t="shared" si="8"/>
        <v>0</v>
      </c>
      <c r="BF10" s="59">
        <f t="shared" si="9"/>
        <v>0</v>
      </c>
      <c r="BG10" s="60"/>
      <c r="BH10" s="60"/>
      <c r="BI10" s="60"/>
      <c r="BJ10" s="60"/>
      <c r="BK10" s="60"/>
      <c r="BL10" s="60"/>
      <c r="BM10" s="60"/>
      <c r="BN10" s="60"/>
      <c r="BO10" s="59">
        <f t="shared" si="10"/>
        <v>0</v>
      </c>
      <c r="BP10" s="60"/>
      <c r="BQ10" s="60"/>
      <c r="BR10" s="60"/>
      <c r="BS10" s="60"/>
      <c r="BT10" s="60"/>
      <c r="BU10" s="60"/>
      <c r="BV10" s="60"/>
      <c r="BW10" s="59">
        <f t="shared" si="0"/>
        <v>0</v>
      </c>
      <c r="BX10" s="60"/>
      <c r="BY10" s="60"/>
      <c r="BZ10" s="62">
        <f t="shared" si="11"/>
        <v>0</v>
      </c>
      <c r="CA10" s="63"/>
      <c r="CB10" s="63"/>
      <c r="CC10" s="63"/>
      <c r="CD10" s="63"/>
      <c r="CE10" s="63"/>
      <c r="CF10" s="63"/>
      <c r="CG10" s="63"/>
      <c r="CH10" s="59">
        <f t="shared" si="12"/>
        <v>0</v>
      </c>
      <c r="CI10" s="60"/>
      <c r="CJ10" s="64"/>
      <c r="CK10" s="64"/>
      <c r="CL10" s="64"/>
      <c r="CM10" s="59">
        <f t="shared" si="13"/>
        <v>0</v>
      </c>
      <c r="CN10" s="61"/>
      <c r="CO10" s="61"/>
      <c r="CP10" s="59">
        <f t="shared" si="14"/>
        <v>0</v>
      </c>
      <c r="CQ10" s="60"/>
      <c r="CR10" s="60"/>
      <c r="CS10" s="60"/>
      <c r="CT10" s="60"/>
      <c r="CU10" s="60"/>
      <c r="CV10" s="59">
        <f t="shared" si="15"/>
        <v>0</v>
      </c>
      <c r="CW10" s="60"/>
      <c r="CX10" s="60"/>
      <c r="CY10" s="60"/>
      <c r="CZ10" s="60"/>
      <c r="DA10" s="60"/>
      <c r="DB10" s="60"/>
      <c r="DC10" s="59">
        <f t="shared" si="16"/>
        <v>0</v>
      </c>
      <c r="DD10" s="65">
        <f t="shared" si="18"/>
        <v>0</v>
      </c>
      <c r="DE10" s="64"/>
      <c r="DF10" s="64">
        <v>116.8</v>
      </c>
      <c r="DG10" s="64">
        <v>43.76</v>
      </c>
      <c r="DH10" s="66">
        <f t="shared" si="17"/>
        <v>160.56</v>
      </c>
      <c r="DI10" s="67">
        <f t="shared" si="1"/>
        <v>3151.65</v>
      </c>
      <c r="DJ10" s="73" t="s">
        <v>93</v>
      </c>
    </row>
    <row r="11" spans="1:114" s="79" customFormat="1" x14ac:dyDescent="0.25">
      <c r="A11" t="s">
        <v>108</v>
      </c>
      <c r="B11" t="s">
        <v>6</v>
      </c>
      <c r="C11" t="s">
        <v>6</v>
      </c>
      <c r="D11" s="49" t="s">
        <v>109</v>
      </c>
      <c r="E11" s="49" t="s">
        <v>110</v>
      </c>
      <c r="F11" s="49" t="s">
        <v>6</v>
      </c>
      <c r="G11" s="49" t="s">
        <v>6</v>
      </c>
      <c r="H11" s="50">
        <v>0</v>
      </c>
      <c r="I11" s="51">
        <v>1930</v>
      </c>
      <c r="J11" s="74" t="s">
        <v>109</v>
      </c>
      <c r="K11" s="78" t="s">
        <v>111</v>
      </c>
      <c r="L11" s="54">
        <v>117</v>
      </c>
      <c r="M11" s="55" t="s">
        <v>112</v>
      </c>
      <c r="N11" s="55" t="s">
        <v>113</v>
      </c>
      <c r="O11" s="56" t="s">
        <v>114</v>
      </c>
      <c r="P11" s="57">
        <v>7</v>
      </c>
      <c r="Q11" s="72">
        <v>5000</v>
      </c>
      <c r="R11" s="59"/>
      <c r="S11" s="60"/>
      <c r="T11" s="60"/>
      <c r="U11" s="59">
        <f t="shared" si="2"/>
        <v>0</v>
      </c>
      <c r="V11" s="60"/>
      <c r="W11" s="60"/>
      <c r="X11" s="59">
        <f t="shared" si="3"/>
        <v>0</v>
      </c>
      <c r="Y11" s="60"/>
      <c r="Z11" s="60"/>
      <c r="AA11" s="59">
        <f t="shared" si="4"/>
        <v>0</v>
      </c>
      <c r="AB11" s="60"/>
      <c r="AC11" s="60"/>
      <c r="AD11" s="61"/>
      <c r="AE11" s="60"/>
      <c r="AF11" s="60"/>
      <c r="AG11" s="62">
        <f t="shared" si="5"/>
        <v>0</v>
      </c>
      <c r="AH11" s="60"/>
      <c r="AI11" s="60"/>
      <c r="AJ11" s="60"/>
      <c r="AK11" s="60"/>
      <c r="AL11" s="60"/>
      <c r="AM11" s="60"/>
      <c r="AN11" s="60"/>
      <c r="AO11" s="59">
        <f t="shared" si="6"/>
        <v>0</v>
      </c>
      <c r="AP11" s="60"/>
      <c r="AQ11" s="60"/>
      <c r="AR11" s="60"/>
      <c r="AS11" s="60"/>
      <c r="AT11" s="60"/>
      <c r="AU11" s="60"/>
      <c r="AV11" s="60"/>
      <c r="AW11" s="59">
        <f t="shared" si="7"/>
        <v>0</v>
      </c>
      <c r="AX11" s="60"/>
      <c r="AY11" s="60"/>
      <c r="AZ11" s="60"/>
      <c r="BA11" s="60"/>
      <c r="BB11" s="60"/>
      <c r="BC11" s="60"/>
      <c r="BD11" s="60"/>
      <c r="BE11" s="59">
        <f t="shared" si="8"/>
        <v>0</v>
      </c>
      <c r="BF11" s="59">
        <f t="shared" si="9"/>
        <v>0</v>
      </c>
      <c r="BG11" s="60"/>
      <c r="BH11" s="60"/>
      <c r="BI11" s="60"/>
      <c r="BJ11" s="60"/>
      <c r="BK11" s="60"/>
      <c r="BL11" s="60"/>
      <c r="BM11" s="60"/>
      <c r="BN11" s="60"/>
      <c r="BO11" s="59">
        <f t="shared" si="10"/>
        <v>0</v>
      </c>
      <c r="BP11" s="60"/>
      <c r="BQ11" s="60"/>
      <c r="BR11" s="60"/>
      <c r="BS11" s="60"/>
      <c r="BT11" s="60"/>
      <c r="BU11" s="60"/>
      <c r="BV11" s="60"/>
      <c r="BW11" s="59">
        <f t="shared" si="0"/>
        <v>0</v>
      </c>
      <c r="BX11" s="60"/>
      <c r="BY11" s="60"/>
      <c r="BZ11" s="62">
        <f t="shared" si="11"/>
        <v>0</v>
      </c>
      <c r="CA11" s="63"/>
      <c r="CB11" s="63"/>
      <c r="CC11" s="63"/>
      <c r="CD11" s="63"/>
      <c r="CE11" s="63"/>
      <c r="CF11" s="63"/>
      <c r="CG11" s="63"/>
      <c r="CH11" s="59">
        <f t="shared" si="12"/>
        <v>0</v>
      </c>
      <c r="CI11" s="60"/>
      <c r="CJ11" s="64"/>
      <c r="CK11" s="64"/>
      <c r="CL11" s="64"/>
      <c r="CM11" s="59">
        <f t="shared" si="13"/>
        <v>0</v>
      </c>
      <c r="CN11" s="61"/>
      <c r="CO11" s="61"/>
      <c r="CP11" s="59">
        <f t="shared" si="14"/>
        <v>0</v>
      </c>
      <c r="CQ11" s="60"/>
      <c r="CR11" s="60"/>
      <c r="CS11" s="60"/>
      <c r="CT11" s="60"/>
      <c r="CU11" s="60"/>
      <c r="CV11" s="59">
        <f t="shared" si="15"/>
        <v>0</v>
      </c>
      <c r="CW11" s="60"/>
      <c r="CX11" s="60"/>
      <c r="CY11" s="60"/>
      <c r="CZ11" s="60"/>
      <c r="DA11" s="60"/>
      <c r="DB11" s="60"/>
      <c r="DC11" s="59">
        <f t="shared" si="16"/>
        <v>0</v>
      </c>
      <c r="DD11" s="65">
        <f t="shared" si="18"/>
        <v>0</v>
      </c>
      <c r="DE11" s="64"/>
      <c r="DF11" s="64">
        <v>118.32</v>
      </c>
      <c r="DG11" s="64">
        <v>44.11</v>
      </c>
      <c r="DH11" s="66">
        <f t="shared" si="17"/>
        <v>162.43</v>
      </c>
      <c r="DI11" s="67">
        <f t="shared" si="1"/>
        <v>4837.57</v>
      </c>
      <c r="DJ11" s="68" t="s">
        <v>115</v>
      </c>
    </row>
    <row r="12" spans="1:114" s="79" customFormat="1" x14ac:dyDescent="0.25">
      <c r="A12" t="s">
        <v>116</v>
      </c>
      <c r="B12" t="s">
        <v>6</v>
      </c>
      <c r="C12" t="s">
        <v>6</v>
      </c>
      <c r="D12" s="49" t="s">
        <v>117</v>
      </c>
      <c r="E12" s="49" t="s">
        <v>118</v>
      </c>
      <c r="F12" s="49" t="s">
        <v>119</v>
      </c>
      <c r="G12" s="49" t="s">
        <v>120</v>
      </c>
      <c r="H12" s="50">
        <v>4357.46</v>
      </c>
      <c r="I12" s="51">
        <v>1932</v>
      </c>
      <c r="J12" s="74" t="s">
        <v>117</v>
      </c>
      <c r="K12" s="70" t="s">
        <v>121</v>
      </c>
      <c r="L12" s="54">
        <v>770</v>
      </c>
      <c r="M12" s="71" t="s">
        <v>122</v>
      </c>
      <c r="N12" s="55" t="s">
        <v>123</v>
      </c>
      <c r="O12" s="56" t="s">
        <v>85</v>
      </c>
      <c r="P12" s="57">
        <v>7</v>
      </c>
      <c r="Q12" s="80">
        <v>4357.46</v>
      </c>
      <c r="R12" s="59"/>
      <c r="S12" s="60"/>
      <c r="T12" s="60"/>
      <c r="U12" s="59">
        <f t="shared" si="2"/>
        <v>0</v>
      </c>
      <c r="V12" s="60"/>
      <c r="W12" s="60"/>
      <c r="X12" s="59">
        <f t="shared" si="3"/>
        <v>0</v>
      </c>
      <c r="Y12" s="60"/>
      <c r="Z12" s="60"/>
      <c r="AA12" s="59">
        <f t="shared" si="4"/>
        <v>0</v>
      </c>
      <c r="AB12" s="60"/>
      <c r="AC12" s="60"/>
      <c r="AD12" s="61"/>
      <c r="AE12" s="60"/>
      <c r="AF12" s="60"/>
      <c r="AG12" s="62">
        <f t="shared" si="5"/>
        <v>0</v>
      </c>
      <c r="AH12" s="60"/>
      <c r="AI12" s="60"/>
      <c r="AJ12" s="60"/>
      <c r="AK12" s="60"/>
      <c r="AL12" s="60"/>
      <c r="AM12" s="60"/>
      <c r="AN12" s="60"/>
      <c r="AO12" s="59">
        <f t="shared" si="6"/>
        <v>0</v>
      </c>
      <c r="AP12" s="60"/>
      <c r="AQ12" s="60"/>
      <c r="AR12" s="60"/>
      <c r="AS12" s="60"/>
      <c r="AT12" s="60"/>
      <c r="AU12" s="60"/>
      <c r="AV12" s="60"/>
      <c r="AW12" s="59">
        <f t="shared" si="7"/>
        <v>0</v>
      </c>
      <c r="AX12" s="60"/>
      <c r="AY12" s="60"/>
      <c r="AZ12" s="60"/>
      <c r="BA12" s="60"/>
      <c r="BB12" s="60"/>
      <c r="BC12" s="60"/>
      <c r="BD12" s="60"/>
      <c r="BE12" s="59">
        <f t="shared" si="8"/>
        <v>0</v>
      </c>
      <c r="BF12" s="59">
        <f t="shared" si="9"/>
        <v>0</v>
      </c>
      <c r="BG12" s="60"/>
      <c r="BH12" s="60"/>
      <c r="BI12" s="60"/>
      <c r="BJ12" s="60"/>
      <c r="BK12" s="60"/>
      <c r="BL12" s="60"/>
      <c r="BM12" s="60"/>
      <c r="BN12" s="60"/>
      <c r="BO12" s="59">
        <f t="shared" si="10"/>
        <v>0</v>
      </c>
      <c r="BP12" s="60"/>
      <c r="BQ12" s="60"/>
      <c r="BR12" s="60"/>
      <c r="BS12" s="60"/>
      <c r="BT12" s="60"/>
      <c r="BU12" s="60"/>
      <c r="BV12" s="60"/>
      <c r="BW12" s="59">
        <f t="shared" si="0"/>
        <v>0</v>
      </c>
      <c r="BX12" s="60"/>
      <c r="BY12" s="60"/>
      <c r="BZ12" s="62">
        <f t="shared" si="11"/>
        <v>0</v>
      </c>
      <c r="CA12" s="63"/>
      <c r="CB12" s="63"/>
      <c r="CC12" s="63"/>
      <c r="CD12" s="63"/>
      <c r="CE12" s="63"/>
      <c r="CF12" s="63"/>
      <c r="CG12" s="63"/>
      <c r="CH12" s="59">
        <f t="shared" si="12"/>
        <v>0</v>
      </c>
      <c r="CI12" s="60"/>
      <c r="CJ12" s="64"/>
      <c r="CK12" s="64"/>
      <c r="CL12" s="64"/>
      <c r="CM12" s="59">
        <f t="shared" si="13"/>
        <v>0</v>
      </c>
      <c r="CN12" s="61"/>
      <c r="CO12" s="61"/>
      <c r="CP12" s="59">
        <f t="shared" si="14"/>
        <v>0</v>
      </c>
      <c r="CQ12" s="60"/>
      <c r="CR12" s="60"/>
      <c r="CS12" s="60"/>
      <c r="CT12" s="60"/>
      <c r="CU12" s="60"/>
      <c r="CV12" s="59">
        <f t="shared" si="15"/>
        <v>0</v>
      </c>
      <c r="CW12" s="60"/>
      <c r="CX12" s="60"/>
      <c r="CY12" s="60"/>
      <c r="CZ12" s="60"/>
      <c r="DA12" s="60"/>
      <c r="DB12" s="60"/>
      <c r="DC12" s="59">
        <f t="shared" si="16"/>
        <v>0</v>
      </c>
      <c r="DD12" s="65">
        <f t="shared" si="18"/>
        <v>0</v>
      </c>
      <c r="DE12" s="64"/>
      <c r="DF12" s="64">
        <v>116.8</v>
      </c>
      <c r="DG12" s="64">
        <v>43.76</v>
      </c>
      <c r="DH12" s="66">
        <f t="shared" si="17"/>
        <v>160.56</v>
      </c>
      <c r="DI12" s="67">
        <f t="shared" si="1"/>
        <v>4196.8999999999996</v>
      </c>
      <c r="DJ12" s="68" t="s">
        <v>93</v>
      </c>
    </row>
    <row r="13" spans="1:114" s="49" customFormat="1" x14ac:dyDescent="0.25">
      <c r="A13" t="s">
        <v>124</v>
      </c>
      <c r="B13" t="s">
        <v>6</v>
      </c>
      <c r="C13" t="s">
        <v>6</v>
      </c>
      <c r="D13" s="49" t="s">
        <v>125</v>
      </c>
      <c r="E13" s="49" t="s">
        <v>126</v>
      </c>
      <c r="F13" s="49" t="s">
        <v>6</v>
      </c>
      <c r="G13" s="49" t="s">
        <v>6</v>
      </c>
      <c r="H13" s="50">
        <v>0</v>
      </c>
      <c r="I13" s="51">
        <v>1967</v>
      </c>
      <c r="J13" s="52" t="s">
        <v>125</v>
      </c>
      <c r="K13" s="81" t="s">
        <v>127</v>
      </c>
      <c r="L13" s="54">
        <v>119</v>
      </c>
      <c r="M13" s="55" t="s">
        <v>128</v>
      </c>
      <c r="N13" s="55" t="s">
        <v>129</v>
      </c>
      <c r="O13" s="56" t="s">
        <v>85</v>
      </c>
      <c r="P13" s="57">
        <v>7</v>
      </c>
      <c r="Q13" s="58">
        <v>3600</v>
      </c>
      <c r="R13" s="59"/>
      <c r="S13" s="60"/>
      <c r="T13" s="60"/>
      <c r="U13" s="59">
        <f t="shared" si="2"/>
        <v>0</v>
      </c>
      <c r="V13" s="60"/>
      <c r="W13" s="60"/>
      <c r="X13" s="59">
        <f t="shared" si="3"/>
        <v>0</v>
      </c>
      <c r="Y13" s="60"/>
      <c r="Z13" s="60"/>
      <c r="AA13" s="59">
        <f t="shared" si="4"/>
        <v>0</v>
      </c>
      <c r="AB13" s="60"/>
      <c r="AC13" s="60"/>
      <c r="AD13" s="61"/>
      <c r="AE13" s="60"/>
      <c r="AF13" s="60"/>
      <c r="AG13" s="62">
        <f t="shared" si="5"/>
        <v>0</v>
      </c>
      <c r="AH13" s="60"/>
      <c r="AI13" s="60"/>
      <c r="AJ13" s="60"/>
      <c r="AK13" s="60"/>
      <c r="AL13" s="60"/>
      <c r="AM13" s="60"/>
      <c r="AN13" s="60"/>
      <c r="AO13" s="59">
        <f t="shared" si="6"/>
        <v>0</v>
      </c>
      <c r="AP13" s="60"/>
      <c r="AQ13" s="60"/>
      <c r="AR13" s="60"/>
      <c r="AS13" s="60"/>
      <c r="AT13" s="60"/>
      <c r="AU13" s="60"/>
      <c r="AV13" s="60"/>
      <c r="AW13" s="59">
        <f t="shared" si="7"/>
        <v>0</v>
      </c>
      <c r="AX13" s="60"/>
      <c r="AY13" s="60"/>
      <c r="AZ13" s="60"/>
      <c r="BA13" s="60"/>
      <c r="BB13" s="60"/>
      <c r="BC13" s="60"/>
      <c r="BD13" s="60"/>
      <c r="BE13" s="59">
        <f t="shared" si="8"/>
        <v>0</v>
      </c>
      <c r="BF13" s="59">
        <f t="shared" si="9"/>
        <v>0</v>
      </c>
      <c r="BG13" s="60"/>
      <c r="BH13" s="60"/>
      <c r="BI13" s="60"/>
      <c r="BJ13" s="60"/>
      <c r="BK13" s="60"/>
      <c r="BL13" s="60"/>
      <c r="BM13" s="60"/>
      <c r="BN13" s="60"/>
      <c r="BO13" s="59">
        <f t="shared" si="10"/>
        <v>0</v>
      </c>
      <c r="BP13" s="60"/>
      <c r="BQ13" s="60"/>
      <c r="BR13" s="60"/>
      <c r="BS13" s="60"/>
      <c r="BT13" s="60"/>
      <c r="BU13" s="60"/>
      <c r="BV13" s="60"/>
      <c r="BW13" s="59">
        <f t="shared" si="0"/>
        <v>0</v>
      </c>
      <c r="BX13" s="60"/>
      <c r="BY13" s="60"/>
      <c r="BZ13" s="62">
        <f t="shared" si="11"/>
        <v>0</v>
      </c>
      <c r="CA13" s="63"/>
      <c r="CB13" s="63"/>
      <c r="CC13" s="63"/>
      <c r="CD13" s="63"/>
      <c r="CE13" s="63"/>
      <c r="CF13" s="63"/>
      <c r="CG13" s="63"/>
      <c r="CH13" s="59">
        <f t="shared" si="12"/>
        <v>0</v>
      </c>
      <c r="CI13" s="60"/>
      <c r="CJ13" s="64"/>
      <c r="CK13" s="64"/>
      <c r="CL13" s="64"/>
      <c r="CM13" s="59">
        <f t="shared" si="13"/>
        <v>0</v>
      </c>
      <c r="CN13" s="61"/>
      <c r="CO13" s="61"/>
      <c r="CP13" s="59">
        <f t="shared" si="14"/>
        <v>0</v>
      </c>
      <c r="CQ13" s="60"/>
      <c r="CR13" s="60"/>
      <c r="CS13" s="60"/>
      <c r="CT13" s="60"/>
      <c r="CU13" s="60"/>
      <c r="CV13" s="59">
        <f t="shared" si="15"/>
        <v>0</v>
      </c>
      <c r="CW13" s="60"/>
      <c r="CX13" s="60"/>
      <c r="CY13" s="60"/>
      <c r="CZ13" s="60"/>
      <c r="DA13" s="60"/>
      <c r="DB13" s="60"/>
      <c r="DC13" s="59">
        <f t="shared" si="16"/>
        <v>0</v>
      </c>
      <c r="DD13" s="65">
        <f t="shared" si="18"/>
        <v>0</v>
      </c>
      <c r="DE13" s="64"/>
      <c r="DF13" s="64">
        <v>117.94</v>
      </c>
      <c r="DG13" s="64">
        <v>44.02</v>
      </c>
      <c r="DH13" s="66">
        <f t="shared" si="17"/>
        <v>161.96</v>
      </c>
      <c r="DI13" s="67">
        <f t="shared" si="1"/>
        <v>3438.04</v>
      </c>
      <c r="DJ13" s="68" t="s">
        <v>127</v>
      </c>
    </row>
    <row r="14" spans="1:114" s="79" customFormat="1" x14ac:dyDescent="0.25">
      <c r="A14" t="s">
        <v>130</v>
      </c>
      <c r="B14" t="s">
        <v>6</v>
      </c>
      <c r="C14" t="s">
        <v>6</v>
      </c>
      <c r="D14" s="49" t="s">
        <v>131</v>
      </c>
      <c r="E14" s="49" t="s">
        <v>132</v>
      </c>
      <c r="F14" s="49" t="s">
        <v>133</v>
      </c>
      <c r="G14" s="49" t="s">
        <v>134</v>
      </c>
      <c r="H14" s="50">
        <v>4448.4399999999996</v>
      </c>
      <c r="I14" s="51">
        <v>1941</v>
      </c>
      <c r="J14" s="74" t="s">
        <v>131</v>
      </c>
      <c r="K14" s="77" t="s">
        <v>135</v>
      </c>
      <c r="L14" s="54">
        <v>120</v>
      </c>
      <c r="M14" s="55" t="s">
        <v>136</v>
      </c>
      <c r="N14" s="55" t="s">
        <v>137</v>
      </c>
      <c r="O14" s="56" t="s">
        <v>85</v>
      </c>
      <c r="P14" s="57">
        <v>7</v>
      </c>
      <c r="Q14" s="72">
        <v>4448.4399999999996</v>
      </c>
      <c r="R14" s="59"/>
      <c r="S14" s="60"/>
      <c r="T14" s="60"/>
      <c r="U14" s="59">
        <f t="shared" si="2"/>
        <v>0</v>
      </c>
      <c r="V14" s="60"/>
      <c r="W14" s="60"/>
      <c r="X14" s="59">
        <f t="shared" si="3"/>
        <v>0</v>
      </c>
      <c r="Y14" s="60"/>
      <c r="Z14" s="60"/>
      <c r="AA14" s="59">
        <f t="shared" si="4"/>
        <v>0</v>
      </c>
      <c r="AB14" s="60"/>
      <c r="AC14" s="60"/>
      <c r="AD14" s="61"/>
      <c r="AE14" s="60"/>
      <c r="AF14" s="60"/>
      <c r="AG14" s="62">
        <f t="shared" si="5"/>
        <v>0</v>
      </c>
      <c r="AH14" s="60"/>
      <c r="AI14" s="60"/>
      <c r="AJ14" s="60"/>
      <c r="AK14" s="60"/>
      <c r="AL14" s="60"/>
      <c r="AM14" s="60"/>
      <c r="AN14" s="60"/>
      <c r="AO14" s="59">
        <f t="shared" si="6"/>
        <v>0</v>
      </c>
      <c r="AP14" s="60"/>
      <c r="AQ14" s="60"/>
      <c r="AR14" s="60"/>
      <c r="AS14" s="60"/>
      <c r="AT14" s="60"/>
      <c r="AU14" s="60"/>
      <c r="AV14" s="60"/>
      <c r="AW14" s="59">
        <f t="shared" si="7"/>
        <v>0</v>
      </c>
      <c r="AX14" s="60"/>
      <c r="AY14" s="60"/>
      <c r="AZ14" s="60"/>
      <c r="BA14" s="60"/>
      <c r="BB14" s="60"/>
      <c r="BC14" s="60"/>
      <c r="BD14" s="60"/>
      <c r="BE14" s="59">
        <f t="shared" si="8"/>
        <v>0</v>
      </c>
      <c r="BF14" s="59">
        <f t="shared" si="9"/>
        <v>0</v>
      </c>
      <c r="BG14" s="60"/>
      <c r="BH14" s="60"/>
      <c r="BI14" s="60"/>
      <c r="BJ14" s="60"/>
      <c r="BK14" s="60"/>
      <c r="BL14" s="60"/>
      <c r="BM14" s="60"/>
      <c r="BN14" s="60"/>
      <c r="BO14" s="59">
        <f t="shared" si="10"/>
        <v>0</v>
      </c>
      <c r="BP14" s="60"/>
      <c r="BQ14" s="60"/>
      <c r="BR14" s="60"/>
      <c r="BS14" s="60"/>
      <c r="BT14" s="60"/>
      <c r="BU14" s="60"/>
      <c r="BV14" s="60"/>
      <c r="BW14" s="59">
        <f t="shared" si="0"/>
        <v>0</v>
      </c>
      <c r="BX14" s="60"/>
      <c r="BY14" s="60"/>
      <c r="BZ14" s="62">
        <f t="shared" si="11"/>
        <v>0</v>
      </c>
      <c r="CA14" s="63"/>
      <c r="CB14" s="63"/>
      <c r="CC14" s="63"/>
      <c r="CD14" s="63"/>
      <c r="CE14" s="63"/>
      <c r="CF14" s="63"/>
      <c r="CG14" s="63"/>
      <c r="CH14" s="59">
        <f t="shared" si="12"/>
        <v>0</v>
      </c>
      <c r="CI14" s="60"/>
      <c r="CJ14" s="64"/>
      <c r="CK14" s="64"/>
      <c r="CL14" s="64"/>
      <c r="CM14" s="59">
        <f t="shared" si="13"/>
        <v>0</v>
      </c>
      <c r="CN14" s="61"/>
      <c r="CO14" s="61"/>
      <c r="CP14" s="59">
        <f t="shared" si="14"/>
        <v>0</v>
      </c>
      <c r="CQ14" s="60"/>
      <c r="CR14" s="60"/>
      <c r="CS14" s="60"/>
      <c r="CT14" s="60"/>
      <c r="CU14" s="60"/>
      <c r="CV14" s="59">
        <f t="shared" si="15"/>
        <v>0</v>
      </c>
      <c r="CW14" s="60"/>
      <c r="CX14" s="60"/>
      <c r="CY14" s="60"/>
      <c r="CZ14" s="60"/>
      <c r="DA14" s="60"/>
      <c r="DB14" s="60"/>
      <c r="DC14" s="59">
        <f t="shared" si="16"/>
        <v>0</v>
      </c>
      <c r="DD14" s="65">
        <f t="shared" si="18"/>
        <v>0</v>
      </c>
      <c r="DE14" s="64"/>
      <c r="DF14" s="64">
        <v>116.8</v>
      </c>
      <c r="DG14" s="64">
        <v>43.7</v>
      </c>
      <c r="DH14" s="66">
        <f t="shared" si="17"/>
        <v>160.5</v>
      </c>
      <c r="DI14" s="67">
        <f t="shared" si="1"/>
        <v>4287.9399999999996</v>
      </c>
      <c r="DJ14" s="68" t="s">
        <v>93</v>
      </c>
    </row>
    <row r="15" spans="1:114" s="79" customFormat="1" x14ac:dyDescent="0.25">
      <c r="A15" t="s">
        <v>138</v>
      </c>
      <c r="B15" t="s">
        <v>6</v>
      </c>
      <c r="C15" t="s">
        <v>6</v>
      </c>
      <c r="D15" s="49" t="s">
        <v>139</v>
      </c>
      <c r="E15" s="49" t="s">
        <v>140</v>
      </c>
      <c r="F15" s="49" t="s">
        <v>141</v>
      </c>
      <c r="G15" s="49" t="s">
        <v>142</v>
      </c>
      <c r="H15" s="50">
        <v>3300</v>
      </c>
      <c r="I15" s="51">
        <v>1942</v>
      </c>
      <c r="J15" s="74" t="s">
        <v>139</v>
      </c>
      <c r="K15" s="77" t="s">
        <v>143</v>
      </c>
      <c r="L15" s="54">
        <v>121</v>
      </c>
      <c r="M15" s="55" t="s">
        <v>144</v>
      </c>
      <c r="N15" s="55" t="s">
        <v>145</v>
      </c>
      <c r="O15" s="56" t="s">
        <v>85</v>
      </c>
      <c r="P15" s="57">
        <v>7</v>
      </c>
      <c r="Q15" s="72">
        <v>3300</v>
      </c>
      <c r="R15" s="59"/>
      <c r="S15" s="60"/>
      <c r="T15" s="60"/>
      <c r="U15" s="59">
        <f t="shared" si="2"/>
        <v>0</v>
      </c>
      <c r="V15" s="60"/>
      <c r="W15" s="60"/>
      <c r="X15" s="59">
        <f t="shared" si="3"/>
        <v>0</v>
      </c>
      <c r="Y15" s="60"/>
      <c r="Z15" s="60"/>
      <c r="AA15" s="59">
        <f t="shared" si="4"/>
        <v>0</v>
      </c>
      <c r="AB15" s="60"/>
      <c r="AC15" s="60"/>
      <c r="AD15" s="61"/>
      <c r="AE15" s="60"/>
      <c r="AF15" s="60"/>
      <c r="AG15" s="62">
        <f t="shared" si="5"/>
        <v>0</v>
      </c>
      <c r="AH15" s="60"/>
      <c r="AI15" s="60"/>
      <c r="AJ15" s="60"/>
      <c r="AK15" s="60"/>
      <c r="AL15" s="60"/>
      <c r="AM15" s="60"/>
      <c r="AN15" s="60"/>
      <c r="AO15" s="59">
        <f t="shared" si="6"/>
        <v>0</v>
      </c>
      <c r="AP15" s="60"/>
      <c r="AQ15" s="60"/>
      <c r="AR15" s="60"/>
      <c r="AS15" s="60"/>
      <c r="AT15" s="60"/>
      <c r="AU15" s="60"/>
      <c r="AV15" s="60"/>
      <c r="AW15" s="59">
        <f t="shared" si="7"/>
        <v>0</v>
      </c>
      <c r="AX15" s="60"/>
      <c r="AY15" s="60"/>
      <c r="AZ15" s="60"/>
      <c r="BA15" s="60"/>
      <c r="BB15" s="60"/>
      <c r="BC15" s="60"/>
      <c r="BD15" s="60"/>
      <c r="BE15" s="59">
        <f t="shared" si="8"/>
        <v>0</v>
      </c>
      <c r="BF15" s="59">
        <f t="shared" si="9"/>
        <v>0</v>
      </c>
      <c r="BG15" s="60"/>
      <c r="BH15" s="60"/>
      <c r="BI15" s="60"/>
      <c r="BJ15" s="60"/>
      <c r="BK15" s="60"/>
      <c r="BL15" s="60"/>
      <c r="BM15" s="60"/>
      <c r="BN15" s="60"/>
      <c r="BO15" s="59">
        <f t="shared" si="10"/>
        <v>0</v>
      </c>
      <c r="BP15" s="60"/>
      <c r="BQ15" s="60"/>
      <c r="BR15" s="60"/>
      <c r="BS15" s="60"/>
      <c r="BT15" s="60"/>
      <c r="BU15" s="60"/>
      <c r="BV15" s="60"/>
      <c r="BW15" s="59">
        <f t="shared" si="0"/>
        <v>0</v>
      </c>
      <c r="BX15" s="60"/>
      <c r="BY15" s="60"/>
      <c r="BZ15" s="62">
        <f t="shared" si="11"/>
        <v>0</v>
      </c>
      <c r="CA15" s="63"/>
      <c r="CB15" s="63"/>
      <c r="CC15" s="63"/>
      <c r="CD15" s="63"/>
      <c r="CE15" s="63"/>
      <c r="CF15" s="63"/>
      <c r="CG15" s="63"/>
      <c r="CH15" s="59">
        <f t="shared" si="12"/>
        <v>0</v>
      </c>
      <c r="CI15" s="60"/>
      <c r="CJ15" s="64"/>
      <c r="CK15" s="64"/>
      <c r="CL15" s="64"/>
      <c r="CM15" s="59">
        <f t="shared" si="13"/>
        <v>0</v>
      </c>
      <c r="CN15" s="61"/>
      <c r="CO15" s="61"/>
      <c r="CP15" s="59">
        <f t="shared" si="14"/>
        <v>0</v>
      </c>
      <c r="CQ15" s="60"/>
      <c r="CR15" s="60"/>
      <c r="CS15" s="60"/>
      <c r="CT15" s="60"/>
      <c r="CU15" s="60"/>
      <c r="CV15" s="59">
        <f t="shared" si="15"/>
        <v>0</v>
      </c>
      <c r="CW15" s="60"/>
      <c r="CX15" s="60"/>
      <c r="CY15" s="60"/>
      <c r="CZ15" s="60"/>
      <c r="DA15" s="60"/>
      <c r="DB15" s="60"/>
      <c r="DC15" s="59">
        <f t="shared" si="16"/>
        <v>0</v>
      </c>
      <c r="DD15" s="65">
        <f t="shared" si="18"/>
        <v>0</v>
      </c>
      <c r="DE15" s="64"/>
      <c r="DF15" s="64">
        <v>116.8</v>
      </c>
      <c r="DG15" s="64">
        <v>43.7</v>
      </c>
      <c r="DH15" s="66">
        <f t="shared" si="17"/>
        <v>160.5</v>
      </c>
      <c r="DI15" s="67">
        <f t="shared" si="1"/>
        <v>3139.5</v>
      </c>
      <c r="DJ15" s="68" t="s">
        <v>93</v>
      </c>
    </row>
    <row r="16" spans="1:114" s="79" customFormat="1" x14ac:dyDescent="0.25">
      <c r="A16" t="s">
        <v>146</v>
      </c>
      <c r="B16" t="s">
        <v>6</v>
      </c>
      <c r="C16" t="s">
        <v>6</v>
      </c>
      <c r="D16" s="49" t="s">
        <v>147</v>
      </c>
      <c r="E16" s="49" t="s">
        <v>148</v>
      </c>
      <c r="F16" s="49" t="s">
        <v>6</v>
      </c>
      <c r="G16" s="49" t="s">
        <v>6</v>
      </c>
      <c r="H16" s="50">
        <v>0</v>
      </c>
      <c r="I16" s="51">
        <v>1951</v>
      </c>
      <c r="J16" s="74" t="s">
        <v>147</v>
      </c>
      <c r="K16" s="82" t="s">
        <v>149</v>
      </c>
      <c r="L16" s="54">
        <v>1073</v>
      </c>
      <c r="M16" s="55" t="s">
        <v>150</v>
      </c>
      <c r="N16" s="55" t="s">
        <v>151</v>
      </c>
      <c r="O16" s="56" t="s">
        <v>85</v>
      </c>
      <c r="P16" s="57">
        <v>7</v>
      </c>
      <c r="Q16" s="72">
        <v>5758</v>
      </c>
      <c r="R16" s="59"/>
      <c r="S16" s="60"/>
      <c r="T16" s="60"/>
      <c r="U16" s="59">
        <f t="shared" si="2"/>
        <v>0</v>
      </c>
      <c r="V16" s="60"/>
      <c r="W16" s="60"/>
      <c r="X16" s="59">
        <f t="shared" si="3"/>
        <v>0</v>
      </c>
      <c r="Y16" s="60"/>
      <c r="Z16" s="60"/>
      <c r="AA16" s="59">
        <f t="shared" si="4"/>
        <v>0</v>
      </c>
      <c r="AB16" s="60"/>
      <c r="AC16" s="60"/>
      <c r="AD16" s="61"/>
      <c r="AE16" s="60"/>
      <c r="AF16" s="60"/>
      <c r="AG16" s="62">
        <f t="shared" si="5"/>
        <v>0</v>
      </c>
      <c r="AH16" s="60"/>
      <c r="AI16" s="60"/>
      <c r="AJ16" s="60"/>
      <c r="AK16" s="60"/>
      <c r="AL16" s="60"/>
      <c r="AM16" s="60"/>
      <c r="AN16" s="60"/>
      <c r="AO16" s="59">
        <f t="shared" si="6"/>
        <v>0</v>
      </c>
      <c r="AP16" s="60"/>
      <c r="AQ16" s="60"/>
      <c r="AR16" s="60"/>
      <c r="AS16" s="60"/>
      <c r="AT16" s="60"/>
      <c r="AU16" s="60"/>
      <c r="AV16" s="60"/>
      <c r="AW16" s="59">
        <f t="shared" si="7"/>
        <v>0</v>
      </c>
      <c r="AX16" s="60"/>
      <c r="AY16" s="60"/>
      <c r="AZ16" s="60"/>
      <c r="BA16" s="60"/>
      <c r="BB16" s="60"/>
      <c r="BC16" s="60"/>
      <c r="BD16" s="60"/>
      <c r="BE16" s="59">
        <f t="shared" si="8"/>
        <v>0</v>
      </c>
      <c r="BF16" s="59">
        <f t="shared" si="9"/>
        <v>0</v>
      </c>
      <c r="BG16" s="60"/>
      <c r="BH16" s="60"/>
      <c r="BI16" s="60"/>
      <c r="BJ16" s="60"/>
      <c r="BK16" s="60"/>
      <c r="BL16" s="60"/>
      <c r="BM16" s="60"/>
      <c r="BN16" s="60"/>
      <c r="BO16" s="59">
        <f t="shared" si="10"/>
        <v>0</v>
      </c>
      <c r="BP16" s="60"/>
      <c r="BQ16" s="60"/>
      <c r="BR16" s="60"/>
      <c r="BS16" s="60"/>
      <c r="BT16" s="60"/>
      <c r="BU16" s="60"/>
      <c r="BV16" s="60"/>
      <c r="BW16" s="59">
        <f t="shared" si="0"/>
        <v>0</v>
      </c>
      <c r="BX16" s="60"/>
      <c r="BY16" s="60">
        <v>70.495287344261669</v>
      </c>
      <c r="BZ16" s="62">
        <f t="shared" si="11"/>
        <v>70.495287344261669</v>
      </c>
      <c r="CA16" s="63">
        <v>110.97428354098361</v>
      </c>
      <c r="CB16" s="63">
        <v>110.97428354098361</v>
      </c>
      <c r="CC16" s="63">
        <v>110.97428354098361</v>
      </c>
      <c r="CD16" s="63">
        <v>110.97428354098361</v>
      </c>
      <c r="CE16" s="63">
        <v>110.97428354098361</v>
      </c>
      <c r="CF16" s="63">
        <v>110.97428354098361</v>
      </c>
      <c r="CG16" s="63">
        <v>110.97428354098361</v>
      </c>
      <c r="CH16" s="59">
        <f t="shared" si="12"/>
        <v>847.31527213114691</v>
      </c>
      <c r="CI16" s="60"/>
      <c r="CJ16" s="64"/>
      <c r="CK16" s="64"/>
      <c r="CL16" s="64"/>
      <c r="CM16" s="59">
        <f t="shared" si="13"/>
        <v>0</v>
      </c>
      <c r="CN16" s="61"/>
      <c r="CO16" s="61"/>
      <c r="CP16" s="59">
        <f t="shared" si="14"/>
        <v>0</v>
      </c>
      <c r="CQ16" s="60"/>
      <c r="CR16" s="60"/>
      <c r="CS16" s="60"/>
      <c r="CT16" s="60"/>
      <c r="CU16" s="60"/>
      <c r="CV16" s="59">
        <f t="shared" si="15"/>
        <v>0</v>
      </c>
      <c r="CW16" s="60"/>
      <c r="CX16" s="60"/>
      <c r="CY16" s="60"/>
      <c r="CZ16" s="60"/>
      <c r="DA16" s="60"/>
      <c r="DB16" s="60"/>
      <c r="DC16" s="59">
        <f t="shared" si="16"/>
        <v>0</v>
      </c>
      <c r="DD16" s="65">
        <f t="shared" si="18"/>
        <v>0</v>
      </c>
      <c r="DE16" s="64"/>
      <c r="DF16" s="64">
        <v>118.32</v>
      </c>
      <c r="DG16" s="64">
        <v>44.06</v>
      </c>
      <c r="DH16" s="66">
        <f t="shared" si="17"/>
        <v>162.38</v>
      </c>
      <c r="DI16" s="67">
        <f t="shared" si="1"/>
        <v>4748.3047278688528</v>
      </c>
      <c r="DJ16" s="68" t="s">
        <v>115</v>
      </c>
    </row>
    <row r="17" spans="1:114" s="79" customFormat="1" x14ac:dyDescent="0.25">
      <c r="A17" t="s">
        <v>152</v>
      </c>
      <c r="B17" t="s">
        <v>6</v>
      </c>
      <c r="C17" t="s">
        <v>6</v>
      </c>
      <c r="D17" s="49" t="s">
        <v>153</v>
      </c>
      <c r="E17" s="49" t="s">
        <v>154</v>
      </c>
      <c r="F17" s="49" t="s">
        <v>155</v>
      </c>
      <c r="G17" s="49" t="s">
        <v>156</v>
      </c>
      <c r="H17" s="50">
        <v>5061.99</v>
      </c>
      <c r="I17" s="51">
        <v>1953</v>
      </c>
      <c r="J17" s="74" t="s">
        <v>153</v>
      </c>
      <c r="K17" s="83" t="s">
        <v>157</v>
      </c>
      <c r="L17" s="54">
        <v>122</v>
      </c>
      <c r="M17" s="55" t="s">
        <v>158</v>
      </c>
      <c r="N17" s="55" t="s">
        <v>159</v>
      </c>
      <c r="O17" s="56" t="s">
        <v>85</v>
      </c>
      <c r="P17" s="57">
        <v>7</v>
      </c>
      <c r="Q17" s="72">
        <v>5061.99</v>
      </c>
      <c r="R17" s="59"/>
      <c r="S17" s="60"/>
      <c r="T17" s="60"/>
      <c r="U17" s="59">
        <f t="shared" si="2"/>
        <v>0</v>
      </c>
      <c r="V17" s="60"/>
      <c r="W17" s="60"/>
      <c r="X17" s="59">
        <f t="shared" si="3"/>
        <v>0</v>
      </c>
      <c r="Y17" s="60"/>
      <c r="Z17" s="60"/>
      <c r="AA17" s="59">
        <f t="shared" si="4"/>
        <v>0</v>
      </c>
      <c r="AB17" s="60"/>
      <c r="AC17" s="60"/>
      <c r="AD17" s="61"/>
      <c r="AE17" s="60"/>
      <c r="AF17" s="60"/>
      <c r="AG17" s="62">
        <f t="shared" si="5"/>
        <v>0</v>
      </c>
      <c r="AH17" s="60"/>
      <c r="AI17" s="60"/>
      <c r="AJ17" s="60"/>
      <c r="AK17" s="60"/>
      <c r="AL17" s="60"/>
      <c r="AM17" s="60"/>
      <c r="AN17" s="60"/>
      <c r="AO17" s="59">
        <f t="shared" si="6"/>
        <v>0</v>
      </c>
      <c r="AP17" s="60"/>
      <c r="AQ17" s="60"/>
      <c r="AR17" s="60"/>
      <c r="AS17" s="60"/>
      <c r="AT17" s="60"/>
      <c r="AU17" s="60"/>
      <c r="AV17" s="60"/>
      <c r="AW17" s="59">
        <f t="shared" si="7"/>
        <v>0</v>
      </c>
      <c r="AX17" s="60"/>
      <c r="AY17" s="60"/>
      <c r="AZ17" s="60"/>
      <c r="BA17" s="60"/>
      <c r="BB17" s="60"/>
      <c r="BC17" s="60"/>
      <c r="BD17" s="60"/>
      <c r="BE17" s="59">
        <f t="shared" si="8"/>
        <v>0</v>
      </c>
      <c r="BF17" s="59">
        <f t="shared" si="9"/>
        <v>0</v>
      </c>
      <c r="BG17" s="60"/>
      <c r="BH17" s="60"/>
      <c r="BI17" s="60"/>
      <c r="BJ17" s="60"/>
      <c r="BK17" s="60"/>
      <c r="BL17" s="60"/>
      <c r="BM17" s="60"/>
      <c r="BN17" s="60"/>
      <c r="BO17" s="59">
        <f t="shared" si="10"/>
        <v>0</v>
      </c>
      <c r="BP17" s="60"/>
      <c r="BQ17" s="60"/>
      <c r="BR17" s="60"/>
      <c r="BS17" s="60"/>
      <c r="BT17" s="60"/>
      <c r="BU17" s="60"/>
      <c r="BV17" s="60"/>
      <c r="BW17" s="59">
        <f t="shared" si="0"/>
        <v>0</v>
      </c>
      <c r="BX17" s="60"/>
      <c r="BY17" s="60"/>
      <c r="BZ17" s="62">
        <f t="shared" si="11"/>
        <v>0</v>
      </c>
      <c r="CA17" s="63"/>
      <c r="CB17" s="63"/>
      <c r="CC17" s="63"/>
      <c r="CD17" s="63"/>
      <c r="CE17" s="63"/>
      <c r="CF17" s="63"/>
      <c r="CG17" s="63"/>
      <c r="CH17" s="59">
        <f t="shared" si="12"/>
        <v>0</v>
      </c>
      <c r="CI17" s="60"/>
      <c r="CJ17" s="64"/>
      <c r="CK17" s="64"/>
      <c r="CL17" s="64"/>
      <c r="CM17" s="59">
        <f t="shared" si="13"/>
        <v>0</v>
      </c>
      <c r="CN17" s="61"/>
      <c r="CO17" s="61"/>
      <c r="CP17" s="59">
        <f t="shared" si="14"/>
        <v>0</v>
      </c>
      <c r="CQ17" s="60"/>
      <c r="CR17" s="60"/>
      <c r="CS17" s="60"/>
      <c r="CT17" s="60"/>
      <c r="CU17" s="60"/>
      <c r="CV17" s="59">
        <f t="shared" si="15"/>
        <v>0</v>
      </c>
      <c r="CW17" s="60"/>
      <c r="CX17" s="60"/>
      <c r="CY17" s="60"/>
      <c r="CZ17" s="60"/>
      <c r="DA17" s="60"/>
      <c r="DB17" s="60"/>
      <c r="DC17" s="59">
        <f t="shared" si="16"/>
        <v>0</v>
      </c>
      <c r="DD17" s="65">
        <f t="shared" si="18"/>
        <v>0</v>
      </c>
      <c r="DE17" s="64"/>
      <c r="DF17" s="64">
        <v>116.8</v>
      </c>
      <c r="DG17" s="64">
        <v>43.7</v>
      </c>
      <c r="DH17" s="66">
        <f t="shared" si="17"/>
        <v>160.5</v>
      </c>
      <c r="DI17" s="67">
        <f t="shared" si="1"/>
        <v>4901.49</v>
      </c>
      <c r="DJ17" s="68" t="s">
        <v>93</v>
      </c>
    </row>
    <row r="18" spans="1:114" s="79" customFormat="1" x14ac:dyDescent="0.25">
      <c r="A18" t="s">
        <v>160</v>
      </c>
      <c r="B18" t="s">
        <v>6</v>
      </c>
      <c r="C18" t="s">
        <v>6</v>
      </c>
      <c r="D18" s="49" t="s">
        <v>161</v>
      </c>
      <c r="E18" s="49" t="s">
        <v>162</v>
      </c>
      <c r="F18" s="49" t="s">
        <v>6</v>
      </c>
      <c r="G18" s="49" t="s">
        <v>6</v>
      </c>
      <c r="H18" s="50">
        <v>0</v>
      </c>
      <c r="I18" s="51">
        <v>1959</v>
      </c>
      <c r="J18" s="74" t="s">
        <v>161</v>
      </c>
      <c r="K18" s="82" t="s">
        <v>163</v>
      </c>
      <c r="L18" s="54" t="s">
        <v>164</v>
      </c>
      <c r="M18" s="55" t="s">
        <v>165</v>
      </c>
      <c r="N18" s="55" t="s">
        <v>166</v>
      </c>
      <c r="O18" s="56" t="s">
        <v>85</v>
      </c>
      <c r="P18" s="57">
        <v>7</v>
      </c>
      <c r="Q18" s="72">
        <v>5000</v>
      </c>
      <c r="R18" s="59"/>
      <c r="S18" s="60"/>
      <c r="T18" s="60"/>
      <c r="U18" s="59">
        <f t="shared" si="2"/>
        <v>0</v>
      </c>
      <c r="V18" s="60"/>
      <c r="W18" s="60"/>
      <c r="X18" s="59">
        <f t="shared" si="3"/>
        <v>0</v>
      </c>
      <c r="Y18" s="60"/>
      <c r="Z18" s="60"/>
      <c r="AA18" s="59">
        <f t="shared" si="4"/>
        <v>0</v>
      </c>
      <c r="AB18" s="60"/>
      <c r="AC18" s="60"/>
      <c r="AD18" s="61"/>
      <c r="AE18" s="60"/>
      <c r="AF18" s="60"/>
      <c r="AG18" s="62">
        <f t="shared" si="5"/>
        <v>0</v>
      </c>
      <c r="AH18" s="60"/>
      <c r="AI18" s="60"/>
      <c r="AJ18" s="60"/>
      <c r="AK18" s="60"/>
      <c r="AL18" s="60"/>
      <c r="AM18" s="60"/>
      <c r="AN18" s="60"/>
      <c r="AO18" s="59">
        <f t="shared" si="6"/>
        <v>0</v>
      </c>
      <c r="AP18" s="60"/>
      <c r="AQ18" s="60"/>
      <c r="AR18" s="60"/>
      <c r="AS18" s="60"/>
      <c r="AT18" s="60"/>
      <c r="AU18" s="60"/>
      <c r="AV18" s="60"/>
      <c r="AW18" s="59">
        <f t="shared" si="7"/>
        <v>0</v>
      </c>
      <c r="AX18" s="60"/>
      <c r="AY18" s="60"/>
      <c r="AZ18" s="60"/>
      <c r="BA18" s="60"/>
      <c r="BB18" s="60"/>
      <c r="BC18" s="60"/>
      <c r="BD18" s="60"/>
      <c r="BE18" s="59">
        <f t="shared" si="8"/>
        <v>0</v>
      </c>
      <c r="BF18" s="59">
        <f t="shared" si="9"/>
        <v>0</v>
      </c>
      <c r="BG18" s="60"/>
      <c r="BH18" s="60"/>
      <c r="BI18" s="60"/>
      <c r="BJ18" s="60"/>
      <c r="BK18" s="60"/>
      <c r="BL18" s="60"/>
      <c r="BM18" s="60"/>
      <c r="BN18" s="60"/>
      <c r="BO18" s="59">
        <f t="shared" si="10"/>
        <v>0</v>
      </c>
      <c r="BP18" s="60"/>
      <c r="BQ18" s="60"/>
      <c r="BR18" s="60"/>
      <c r="BS18" s="60"/>
      <c r="BT18" s="60"/>
      <c r="BU18" s="60"/>
      <c r="BV18" s="60"/>
      <c r="BW18" s="59">
        <f t="shared" si="0"/>
        <v>0</v>
      </c>
      <c r="BX18" s="60"/>
      <c r="BY18" s="60"/>
      <c r="BZ18" s="62">
        <f t="shared" si="11"/>
        <v>0</v>
      </c>
      <c r="CA18" s="63"/>
      <c r="CB18" s="63"/>
      <c r="CC18" s="63"/>
      <c r="CD18" s="63"/>
      <c r="CE18" s="63"/>
      <c r="CF18" s="63"/>
      <c r="CG18" s="63"/>
      <c r="CH18" s="59">
        <f t="shared" si="12"/>
        <v>0</v>
      </c>
      <c r="CI18" s="60"/>
      <c r="CJ18" s="64"/>
      <c r="CK18" s="64"/>
      <c r="CL18" s="64"/>
      <c r="CM18" s="59">
        <f t="shared" si="13"/>
        <v>0</v>
      </c>
      <c r="CN18" s="61"/>
      <c r="CO18" s="61"/>
      <c r="CP18" s="59">
        <f t="shared" si="14"/>
        <v>0</v>
      </c>
      <c r="CQ18" s="60"/>
      <c r="CR18" s="60"/>
      <c r="CS18" s="60"/>
      <c r="CT18" s="60"/>
      <c r="CU18" s="60"/>
      <c r="CV18" s="59">
        <f t="shared" si="15"/>
        <v>0</v>
      </c>
      <c r="CW18" s="60"/>
      <c r="CX18" s="60"/>
      <c r="CY18" s="60"/>
      <c r="CZ18" s="60"/>
      <c r="DA18" s="60"/>
      <c r="DB18" s="60"/>
      <c r="DC18" s="59">
        <f t="shared" si="16"/>
        <v>0</v>
      </c>
      <c r="DD18" s="65">
        <f t="shared" si="18"/>
        <v>0</v>
      </c>
      <c r="DE18" s="64"/>
      <c r="DF18" s="64">
        <v>118.32</v>
      </c>
      <c r="DG18" s="64">
        <v>44.06</v>
      </c>
      <c r="DH18" s="66">
        <f t="shared" si="17"/>
        <v>162.38</v>
      </c>
      <c r="DI18" s="67">
        <f t="shared" si="1"/>
        <v>4837.62</v>
      </c>
      <c r="DJ18" s="73" t="s">
        <v>115</v>
      </c>
    </row>
    <row r="19" spans="1:114" s="79" customFormat="1" x14ac:dyDescent="0.25">
      <c r="A19" t="s">
        <v>167</v>
      </c>
      <c r="B19" t="s">
        <v>6</v>
      </c>
      <c r="C19" t="s">
        <v>6</v>
      </c>
      <c r="D19" s="49" t="s">
        <v>168</v>
      </c>
      <c r="E19" s="49" t="s">
        <v>169</v>
      </c>
      <c r="F19" s="49" t="s">
        <v>170</v>
      </c>
      <c r="G19" s="49" t="s">
        <v>170</v>
      </c>
      <c r="H19" s="50">
        <v>3443.5</v>
      </c>
      <c r="I19" s="51">
        <v>1984</v>
      </c>
      <c r="J19" s="74" t="s">
        <v>168</v>
      </c>
      <c r="K19" s="82" t="s">
        <v>171</v>
      </c>
      <c r="L19" s="54">
        <v>1541</v>
      </c>
      <c r="M19" s="55" t="s">
        <v>172</v>
      </c>
      <c r="N19" s="55" t="s">
        <v>173</v>
      </c>
      <c r="O19" s="56" t="s">
        <v>85</v>
      </c>
      <c r="P19" s="57">
        <v>7</v>
      </c>
      <c r="Q19" s="75">
        <v>3443.5</v>
      </c>
      <c r="R19" s="84">
        <v>300</v>
      </c>
      <c r="S19" s="60"/>
      <c r="T19" s="60"/>
      <c r="U19" s="59">
        <f t="shared" si="2"/>
        <v>0</v>
      </c>
      <c r="V19" s="60"/>
      <c r="W19" s="60"/>
      <c r="X19" s="59">
        <f t="shared" si="3"/>
        <v>0</v>
      </c>
      <c r="Y19" s="60"/>
      <c r="Z19" s="60"/>
      <c r="AA19" s="59">
        <f t="shared" si="4"/>
        <v>0</v>
      </c>
      <c r="AB19" s="60"/>
      <c r="AC19" s="60"/>
      <c r="AD19" s="61"/>
      <c r="AE19" s="60"/>
      <c r="AF19" s="60"/>
      <c r="AG19" s="62">
        <f t="shared" si="5"/>
        <v>0</v>
      </c>
      <c r="AH19" s="60"/>
      <c r="AI19" s="60"/>
      <c r="AJ19" s="60"/>
      <c r="AK19" s="60"/>
      <c r="AL19" s="60"/>
      <c r="AM19" s="60"/>
      <c r="AN19" s="60"/>
      <c r="AO19" s="59">
        <f t="shared" si="6"/>
        <v>0</v>
      </c>
      <c r="AP19" s="60"/>
      <c r="AQ19" s="60"/>
      <c r="AR19" s="60"/>
      <c r="AS19" s="60"/>
      <c r="AT19" s="60"/>
      <c r="AU19" s="60"/>
      <c r="AV19" s="60"/>
      <c r="AW19" s="59">
        <f t="shared" si="7"/>
        <v>0</v>
      </c>
      <c r="AX19" s="60"/>
      <c r="AY19" s="60"/>
      <c r="AZ19" s="60"/>
      <c r="BA19" s="60"/>
      <c r="BB19" s="60"/>
      <c r="BC19" s="60"/>
      <c r="BD19" s="60"/>
      <c r="BE19" s="59">
        <f t="shared" si="8"/>
        <v>0</v>
      </c>
      <c r="BF19" s="59">
        <f t="shared" si="9"/>
        <v>0</v>
      </c>
      <c r="BG19" s="60"/>
      <c r="BH19" s="60"/>
      <c r="BI19" s="60"/>
      <c r="BJ19" s="60"/>
      <c r="BK19" s="60"/>
      <c r="BL19" s="60"/>
      <c r="BM19" s="60"/>
      <c r="BN19" s="60"/>
      <c r="BO19" s="59">
        <f t="shared" si="10"/>
        <v>0</v>
      </c>
      <c r="BP19" s="60"/>
      <c r="BQ19" s="60"/>
      <c r="BR19" s="60"/>
      <c r="BS19" s="60"/>
      <c r="BT19" s="60"/>
      <c r="BU19" s="60"/>
      <c r="BV19" s="60"/>
      <c r="BW19" s="59">
        <f t="shared" si="0"/>
        <v>0</v>
      </c>
      <c r="BX19" s="60"/>
      <c r="BY19" s="60"/>
      <c r="BZ19" s="62">
        <f t="shared" si="11"/>
        <v>0</v>
      </c>
      <c r="CA19" s="63"/>
      <c r="CB19" s="63"/>
      <c r="CC19" s="63"/>
      <c r="CD19" s="63"/>
      <c r="CE19" s="63"/>
      <c r="CF19" s="63"/>
      <c r="CG19" s="63"/>
      <c r="CH19" s="59">
        <f t="shared" si="12"/>
        <v>0</v>
      </c>
      <c r="CI19" s="60"/>
      <c r="CJ19" s="64"/>
      <c r="CK19" s="64"/>
      <c r="CL19" s="64"/>
      <c r="CM19" s="59">
        <f t="shared" si="13"/>
        <v>0</v>
      </c>
      <c r="CN19" s="61"/>
      <c r="CO19" s="61"/>
      <c r="CP19" s="59">
        <f t="shared" si="14"/>
        <v>0</v>
      </c>
      <c r="CQ19" s="60"/>
      <c r="CR19" s="60"/>
      <c r="CS19" s="60"/>
      <c r="CT19" s="60"/>
      <c r="CU19" s="60"/>
      <c r="CV19" s="59">
        <f t="shared" si="15"/>
        <v>0</v>
      </c>
      <c r="CW19" s="60"/>
      <c r="CX19" s="60"/>
      <c r="CY19" s="60"/>
      <c r="CZ19" s="60"/>
      <c r="DA19" s="60"/>
      <c r="DB19" s="60"/>
      <c r="DC19" s="59">
        <f t="shared" si="16"/>
        <v>0</v>
      </c>
      <c r="DD19" s="65">
        <f t="shared" si="18"/>
        <v>0</v>
      </c>
      <c r="DE19" s="64"/>
      <c r="DF19" s="64">
        <v>143.86000000000001</v>
      </c>
      <c r="DG19" s="64">
        <v>49.87</v>
      </c>
      <c r="DH19" s="66">
        <f t="shared" si="17"/>
        <v>193.73000000000002</v>
      </c>
      <c r="DI19" s="67">
        <f t="shared" si="1"/>
        <v>3549.77</v>
      </c>
      <c r="DJ19" s="68" t="s">
        <v>174</v>
      </c>
    </row>
    <row r="20" spans="1:114" s="79" customFormat="1" x14ac:dyDescent="0.25">
      <c r="A20" t="s">
        <v>175</v>
      </c>
      <c r="B20" t="s">
        <v>6</v>
      </c>
      <c r="C20" t="s">
        <v>6</v>
      </c>
      <c r="D20" s="49" t="s">
        <v>176</v>
      </c>
      <c r="E20" s="49" t="s">
        <v>177</v>
      </c>
      <c r="F20" s="49" t="s">
        <v>178</v>
      </c>
      <c r="G20" s="49" t="s">
        <v>179</v>
      </c>
      <c r="H20" s="50">
        <v>5100.05</v>
      </c>
      <c r="I20" s="51">
        <v>1987</v>
      </c>
      <c r="J20" s="74" t="s">
        <v>176</v>
      </c>
      <c r="K20" s="85" t="s">
        <v>180</v>
      </c>
      <c r="L20" s="54">
        <v>1585</v>
      </c>
      <c r="M20" s="55" t="s">
        <v>181</v>
      </c>
      <c r="N20" s="55" t="s">
        <v>182</v>
      </c>
      <c r="O20" s="56" t="s">
        <v>85</v>
      </c>
      <c r="P20" s="57">
        <v>7</v>
      </c>
      <c r="Q20" s="80">
        <v>5100.05</v>
      </c>
      <c r="R20" s="59"/>
      <c r="S20" s="60"/>
      <c r="T20" s="60"/>
      <c r="U20" s="59">
        <f t="shared" si="2"/>
        <v>0</v>
      </c>
      <c r="V20" s="60"/>
      <c r="W20" s="60"/>
      <c r="X20" s="59">
        <f t="shared" si="3"/>
        <v>0</v>
      </c>
      <c r="Y20" s="60"/>
      <c r="Z20" s="60"/>
      <c r="AA20" s="59">
        <f t="shared" si="4"/>
        <v>0</v>
      </c>
      <c r="AB20" s="60"/>
      <c r="AC20" s="60"/>
      <c r="AD20" s="61"/>
      <c r="AE20" s="60"/>
      <c r="AF20" s="60"/>
      <c r="AG20" s="62">
        <f t="shared" si="5"/>
        <v>0</v>
      </c>
      <c r="AH20" s="60"/>
      <c r="AI20" s="60"/>
      <c r="AJ20" s="60"/>
      <c r="AK20" s="60"/>
      <c r="AL20" s="60"/>
      <c r="AM20" s="60"/>
      <c r="AN20" s="60"/>
      <c r="AO20" s="59">
        <f t="shared" si="6"/>
        <v>0</v>
      </c>
      <c r="AP20" s="60"/>
      <c r="AQ20" s="60"/>
      <c r="AR20" s="60"/>
      <c r="AS20" s="60"/>
      <c r="AT20" s="60"/>
      <c r="AU20" s="60"/>
      <c r="AV20" s="60"/>
      <c r="AW20" s="59">
        <f t="shared" si="7"/>
        <v>0</v>
      </c>
      <c r="AX20" s="60"/>
      <c r="AY20" s="60"/>
      <c r="AZ20" s="60"/>
      <c r="BA20" s="60"/>
      <c r="BB20" s="60"/>
      <c r="BC20" s="60"/>
      <c r="BD20" s="60"/>
      <c r="BE20" s="59">
        <f t="shared" si="8"/>
        <v>0</v>
      </c>
      <c r="BF20" s="59">
        <f t="shared" si="9"/>
        <v>0</v>
      </c>
      <c r="BG20" s="60"/>
      <c r="BH20" s="60"/>
      <c r="BI20" s="60"/>
      <c r="BJ20" s="60"/>
      <c r="BK20" s="60"/>
      <c r="BL20" s="60"/>
      <c r="BM20" s="60"/>
      <c r="BN20" s="60"/>
      <c r="BO20" s="59">
        <f t="shared" si="10"/>
        <v>0</v>
      </c>
      <c r="BP20" s="60">
        <v>20.766666666666666</v>
      </c>
      <c r="BQ20" s="60">
        <v>20.766666666666666</v>
      </c>
      <c r="BR20" s="60">
        <v>20.766666666666666</v>
      </c>
      <c r="BS20" s="60">
        <v>20.766666666666666</v>
      </c>
      <c r="BT20" s="60">
        <v>20.766666666666666</v>
      </c>
      <c r="BU20" s="60">
        <v>20.766666666666666</v>
      </c>
      <c r="BV20" s="60">
        <v>20.766666666666666</v>
      </c>
      <c r="BW20" s="59">
        <f t="shared" si="0"/>
        <v>145.36666666666667</v>
      </c>
      <c r="BX20" s="60"/>
      <c r="BY20" s="60"/>
      <c r="BZ20" s="62">
        <f t="shared" si="11"/>
        <v>0</v>
      </c>
      <c r="CA20" s="63"/>
      <c r="CB20" s="63"/>
      <c r="CC20" s="63"/>
      <c r="CD20" s="63"/>
      <c r="CE20" s="63"/>
      <c r="CF20" s="63"/>
      <c r="CG20" s="63"/>
      <c r="CH20" s="59">
        <f t="shared" si="12"/>
        <v>0</v>
      </c>
      <c r="CI20" s="60"/>
      <c r="CJ20" s="64"/>
      <c r="CK20" s="64"/>
      <c r="CL20" s="64"/>
      <c r="CM20" s="59">
        <f t="shared" si="13"/>
        <v>0</v>
      </c>
      <c r="CN20" s="61"/>
      <c r="CO20" s="61"/>
      <c r="CP20" s="59">
        <f t="shared" si="14"/>
        <v>0</v>
      </c>
      <c r="CQ20" s="60"/>
      <c r="CR20" s="60"/>
      <c r="CS20" s="60"/>
      <c r="CT20" s="60"/>
      <c r="CU20" s="60"/>
      <c r="CV20" s="59">
        <f t="shared" si="15"/>
        <v>0</v>
      </c>
      <c r="CW20" s="60"/>
      <c r="CX20" s="60"/>
      <c r="CY20" s="60"/>
      <c r="CZ20" s="60"/>
      <c r="DA20" s="60"/>
      <c r="DB20" s="60"/>
      <c r="DC20" s="59">
        <f t="shared" si="16"/>
        <v>0</v>
      </c>
      <c r="DD20" s="65">
        <f t="shared" si="18"/>
        <v>0</v>
      </c>
      <c r="DE20" s="64"/>
      <c r="DF20" s="64">
        <v>116.8</v>
      </c>
      <c r="DG20" s="64">
        <v>43.65</v>
      </c>
      <c r="DH20" s="66">
        <f t="shared" si="17"/>
        <v>160.44999999999999</v>
      </c>
      <c r="DI20" s="67">
        <f t="shared" si="1"/>
        <v>4794.2333333333336</v>
      </c>
      <c r="DJ20" s="68" t="s">
        <v>93</v>
      </c>
    </row>
    <row r="21" spans="1:114" s="79" customFormat="1" x14ac:dyDescent="0.25">
      <c r="A21" t="s">
        <v>183</v>
      </c>
      <c r="B21" t="s">
        <v>6</v>
      </c>
      <c r="C21" t="s">
        <v>6</v>
      </c>
      <c r="D21" s="49" t="s">
        <v>184</v>
      </c>
      <c r="E21" s="49" t="s">
        <v>185</v>
      </c>
      <c r="F21" s="49" t="s">
        <v>186</v>
      </c>
      <c r="G21" s="49" t="s">
        <v>187</v>
      </c>
      <c r="H21" s="50">
        <v>3498.47</v>
      </c>
      <c r="I21" s="51">
        <v>1988</v>
      </c>
      <c r="J21" s="74" t="s">
        <v>184</v>
      </c>
      <c r="K21" s="83" t="s">
        <v>188</v>
      </c>
      <c r="L21" s="54">
        <v>1586</v>
      </c>
      <c r="M21" s="55" t="s">
        <v>189</v>
      </c>
      <c r="N21" s="55" t="s">
        <v>190</v>
      </c>
      <c r="O21" s="56" t="s">
        <v>85</v>
      </c>
      <c r="P21" s="57">
        <v>7</v>
      </c>
      <c r="Q21" s="75">
        <v>3498.47</v>
      </c>
      <c r="R21" s="59"/>
      <c r="S21" s="60"/>
      <c r="T21" s="60"/>
      <c r="U21" s="59">
        <f t="shared" si="2"/>
        <v>0</v>
      </c>
      <c r="V21" s="60"/>
      <c r="W21" s="60"/>
      <c r="X21" s="59">
        <f t="shared" si="3"/>
        <v>0</v>
      </c>
      <c r="Y21" s="60"/>
      <c r="Z21" s="60"/>
      <c r="AA21" s="59">
        <f t="shared" si="4"/>
        <v>0</v>
      </c>
      <c r="AB21" s="60"/>
      <c r="AC21" s="60"/>
      <c r="AD21" s="61"/>
      <c r="AE21" s="60"/>
      <c r="AF21" s="60"/>
      <c r="AG21" s="62">
        <f t="shared" si="5"/>
        <v>0</v>
      </c>
      <c r="AH21" s="60"/>
      <c r="AI21" s="60"/>
      <c r="AJ21" s="60"/>
      <c r="AK21" s="60"/>
      <c r="AL21" s="60"/>
      <c r="AM21" s="60"/>
      <c r="AN21" s="60"/>
      <c r="AO21" s="59">
        <f t="shared" si="6"/>
        <v>0</v>
      </c>
      <c r="AP21" s="60"/>
      <c r="AQ21" s="60"/>
      <c r="AR21" s="60"/>
      <c r="AS21" s="60"/>
      <c r="AT21" s="60"/>
      <c r="AU21" s="60"/>
      <c r="AV21" s="60"/>
      <c r="AW21" s="59">
        <f t="shared" si="7"/>
        <v>0</v>
      </c>
      <c r="AX21" s="60"/>
      <c r="AY21" s="60"/>
      <c r="AZ21" s="60"/>
      <c r="BA21" s="60"/>
      <c r="BB21" s="60"/>
      <c r="BC21" s="60"/>
      <c r="BD21" s="60"/>
      <c r="BE21" s="59">
        <f t="shared" si="8"/>
        <v>0</v>
      </c>
      <c r="BF21" s="59">
        <f t="shared" si="9"/>
        <v>0</v>
      </c>
      <c r="BG21" s="60">
        <v>249.23</v>
      </c>
      <c r="BH21" s="60"/>
      <c r="BI21" s="60"/>
      <c r="BJ21" s="60"/>
      <c r="BK21" s="60"/>
      <c r="BL21" s="60"/>
      <c r="BM21" s="60"/>
      <c r="BN21" s="60"/>
      <c r="BO21" s="59">
        <f t="shared" si="10"/>
        <v>249.23</v>
      </c>
      <c r="BP21" s="60">
        <v>20.774000000000001</v>
      </c>
      <c r="BQ21" s="60">
        <v>20.774000000000001</v>
      </c>
      <c r="BR21" s="60">
        <v>20.774000000000001</v>
      </c>
      <c r="BS21" s="60">
        <v>20.774000000000001</v>
      </c>
      <c r="BT21" s="60">
        <v>20.774000000000001</v>
      </c>
      <c r="BU21" s="60">
        <v>20.774000000000001</v>
      </c>
      <c r="BV21" s="60">
        <v>20.774000000000001</v>
      </c>
      <c r="BW21" s="59">
        <f t="shared" si="0"/>
        <v>145.41800000000001</v>
      </c>
      <c r="BX21" s="60"/>
      <c r="BY21" s="60"/>
      <c r="BZ21" s="62">
        <f t="shared" si="11"/>
        <v>0</v>
      </c>
      <c r="CA21" s="63"/>
      <c r="CB21" s="63"/>
      <c r="CC21" s="63"/>
      <c r="CD21" s="63"/>
      <c r="CE21" s="63"/>
      <c r="CF21" s="63"/>
      <c r="CG21" s="63"/>
      <c r="CH21" s="59">
        <f t="shared" si="12"/>
        <v>0</v>
      </c>
      <c r="CI21" s="60"/>
      <c r="CJ21" s="64"/>
      <c r="CK21" s="64"/>
      <c r="CL21" s="64"/>
      <c r="CM21" s="59">
        <f t="shared" si="13"/>
        <v>0</v>
      </c>
      <c r="CN21" s="61"/>
      <c r="CO21" s="61"/>
      <c r="CP21" s="59">
        <f t="shared" si="14"/>
        <v>0</v>
      </c>
      <c r="CQ21" s="60"/>
      <c r="CR21" s="60"/>
      <c r="CS21" s="60"/>
      <c r="CT21" s="60"/>
      <c r="CU21" s="60"/>
      <c r="CV21" s="59">
        <f t="shared" si="15"/>
        <v>0</v>
      </c>
      <c r="CW21" s="60"/>
      <c r="CX21" s="60"/>
      <c r="CY21" s="60"/>
      <c r="CZ21" s="60"/>
      <c r="DA21" s="60"/>
      <c r="DB21" s="60"/>
      <c r="DC21" s="59">
        <f t="shared" si="16"/>
        <v>0</v>
      </c>
      <c r="DD21" s="65">
        <f t="shared" si="18"/>
        <v>0</v>
      </c>
      <c r="DE21" s="64"/>
      <c r="DF21" s="64">
        <v>26.97</v>
      </c>
      <c r="DG21" s="64">
        <v>36.369999999999997</v>
      </c>
      <c r="DH21" s="66">
        <f t="shared" si="17"/>
        <v>63.339999999999996</v>
      </c>
      <c r="DI21" s="67">
        <f t="shared" si="1"/>
        <v>3040.4819999999995</v>
      </c>
      <c r="DJ21" s="68" t="s">
        <v>93</v>
      </c>
    </row>
    <row r="22" spans="1:114" s="79" customFormat="1" x14ac:dyDescent="0.25">
      <c r="A22" t="s">
        <v>191</v>
      </c>
      <c r="B22" t="s">
        <v>6</v>
      </c>
      <c r="C22" t="s">
        <v>6</v>
      </c>
      <c r="D22" s="49" t="s">
        <v>192</v>
      </c>
      <c r="E22" s="49" t="s">
        <v>193</v>
      </c>
      <c r="F22" s="49" t="s">
        <v>194</v>
      </c>
      <c r="G22" s="49" t="s">
        <v>195</v>
      </c>
      <c r="H22" s="50">
        <v>3134.4</v>
      </c>
      <c r="I22" s="51">
        <v>1989</v>
      </c>
      <c r="J22" s="74" t="s">
        <v>192</v>
      </c>
      <c r="K22" s="83" t="s">
        <v>196</v>
      </c>
      <c r="L22" s="54">
        <v>1590</v>
      </c>
      <c r="M22" s="71" t="s">
        <v>197</v>
      </c>
      <c r="N22" s="71" t="s">
        <v>198</v>
      </c>
      <c r="O22" s="56" t="s">
        <v>85</v>
      </c>
      <c r="P22" s="57">
        <v>7</v>
      </c>
      <c r="Q22" s="75">
        <v>3134.4</v>
      </c>
      <c r="R22" s="59"/>
      <c r="S22" s="60"/>
      <c r="T22" s="60"/>
      <c r="U22" s="59">
        <f t="shared" si="2"/>
        <v>0</v>
      </c>
      <c r="V22" s="60"/>
      <c r="W22" s="60"/>
      <c r="X22" s="59">
        <f t="shared" si="3"/>
        <v>0</v>
      </c>
      <c r="Y22" s="60"/>
      <c r="Z22" s="60"/>
      <c r="AA22" s="59">
        <f t="shared" si="4"/>
        <v>0</v>
      </c>
      <c r="AB22" s="60"/>
      <c r="AC22" s="60"/>
      <c r="AD22" s="61"/>
      <c r="AE22" s="60"/>
      <c r="AF22" s="60"/>
      <c r="AG22" s="62">
        <f t="shared" si="5"/>
        <v>0</v>
      </c>
      <c r="AH22" s="60"/>
      <c r="AI22" s="60"/>
      <c r="AJ22" s="60"/>
      <c r="AK22" s="60"/>
      <c r="AL22" s="60"/>
      <c r="AM22" s="60"/>
      <c r="AN22" s="60"/>
      <c r="AO22" s="59">
        <f t="shared" si="6"/>
        <v>0</v>
      </c>
      <c r="AP22" s="60"/>
      <c r="AQ22" s="60"/>
      <c r="AR22" s="60"/>
      <c r="AS22" s="60"/>
      <c r="AT22" s="60"/>
      <c r="AU22" s="60"/>
      <c r="AV22" s="60"/>
      <c r="AW22" s="59">
        <f t="shared" si="7"/>
        <v>0</v>
      </c>
      <c r="AX22" s="60"/>
      <c r="AY22" s="60"/>
      <c r="AZ22" s="60"/>
      <c r="BA22" s="60"/>
      <c r="BB22" s="60"/>
      <c r="BC22" s="60"/>
      <c r="BD22" s="60"/>
      <c r="BE22" s="59">
        <f t="shared" si="8"/>
        <v>0</v>
      </c>
      <c r="BF22" s="59">
        <f t="shared" si="9"/>
        <v>0</v>
      </c>
      <c r="BG22" s="60"/>
      <c r="BH22" s="60">
        <v>249.23</v>
      </c>
      <c r="BI22" s="60"/>
      <c r="BJ22" s="60"/>
      <c r="BK22" s="60"/>
      <c r="BL22" s="60"/>
      <c r="BM22" s="60"/>
      <c r="BN22" s="60"/>
      <c r="BO22" s="59">
        <f t="shared" si="10"/>
        <v>249.23</v>
      </c>
      <c r="BP22" s="60"/>
      <c r="BQ22" s="60"/>
      <c r="BR22" s="60"/>
      <c r="BS22" s="60"/>
      <c r="BT22" s="60"/>
      <c r="BU22" s="60"/>
      <c r="BV22" s="60"/>
      <c r="BW22" s="59">
        <f t="shared" si="0"/>
        <v>0</v>
      </c>
      <c r="BX22" s="60"/>
      <c r="BY22" s="60"/>
      <c r="BZ22" s="62">
        <f t="shared" si="11"/>
        <v>0</v>
      </c>
      <c r="CA22" s="63"/>
      <c r="CB22" s="63"/>
      <c r="CC22" s="63"/>
      <c r="CD22" s="63"/>
      <c r="CE22" s="63"/>
      <c r="CF22" s="63"/>
      <c r="CG22" s="63"/>
      <c r="CH22" s="59">
        <f t="shared" si="12"/>
        <v>0</v>
      </c>
      <c r="CI22" s="60"/>
      <c r="CJ22" s="64"/>
      <c r="CK22" s="64"/>
      <c r="CL22" s="64"/>
      <c r="CM22" s="59">
        <f t="shared" si="13"/>
        <v>0</v>
      </c>
      <c r="CN22" s="61"/>
      <c r="CO22" s="61"/>
      <c r="CP22" s="59">
        <f t="shared" si="14"/>
        <v>0</v>
      </c>
      <c r="CQ22" s="60"/>
      <c r="CR22" s="60"/>
      <c r="CS22" s="60"/>
      <c r="CT22" s="60"/>
      <c r="CU22" s="60"/>
      <c r="CV22" s="59">
        <f t="shared" si="15"/>
        <v>0</v>
      </c>
      <c r="CW22" s="60"/>
      <c r="CX22" s="60"/>
      <c r="CY22" s="60"/>
      <c r="CZ22" s="60"/>
      <c r="DA22" s="60"/>
      <c r="DB22" s="60"/>
      <c r="DC22" s="59">
        <f t="shared" si="16"/>
        <v>0</v>
      </c>
      <c r="DD22" s="65">
        <f t="shared" si="18"/>
        <v>0</v>
      </c>
      <c r="DE22" s="64"/>
      <c r="DF22" s="64">
        <v>26.97</v>
      </c>
      <c r="DG22" s="64">
        <v>36.369999999999997</v>
      </c>
      <c r="DH22" s="66">
        <f t="shared" si="17"/>
        <v>63.339999999999996</v>
      </c>
      <c r="DI22" s="67">
        <f t="shared" si="1"/>
        <v>2821.83</v>
      </c>
      <c r="DJ22" s="68" t="s">
        <v>93</v>
      </c>
    </row>
    <row r="23" spans="1:114" s="79" customFormat="1" x14ac:dyDescent="0.25">
      <c r="A23" t="s">
        <v>199</v>
      </c>
      <c r="B23" t="s">
        <v>6</v>
      </c>
      <c r="C23" t="s">
        <v>6</v>
      </c>
      <c r="D23" s="49" t="s">
        <v>200</v>
      </c>
      <c r="E23" s="49" t="s">
        <v>201</v>
      </c>
      <c r="F23" s="49" t="s">
        <v>202</v>
      </c>
      <c r="G23" s="49" t="s">
        <v>203</v>
      </c>
      <c r="H23" s="50">
        <v>4180.07</v>
      </c>
      <c r="I23" s="51">
        <v>1999</v>
      </c>
      <c r="J23" s="74" t="s">
        <v>200</v>
      </c>
      <c r="K23" s="70" t="s">
        <v>204</v>
      </c>
      <c r="L23" s="54" t="s">
        <v>205</v>
      </c>
      <c r="M23" s="71" t="s">
        <v>206</v>
      </c>
      <c r="N23" s="71" t="s">
        <v>207</v>
      </c>
      <c r="O23" s="56" t="s">
        <v>85</v>
      </c>
      <c r="P23" s="57">
        <v>7</v>
      </c>
      <c r="Q23" s="72">
        <v>4180.07</v>
      </c>
      <c r="R23" s="59"/>
      <c r="S23" s="60"/>
      <c r="T23" s="60"/>
      <c r="U23" s="59">
        <f t="shared" si="2"/>
        <v>0</v>
      </c>
      <c r="V23" s="60"/>
      <c r="W23" s="60"/>
      <c r="X23" s="59">
        <f t="shared" si="3"/>
        <v>0</v>
      </c>
      <c r="Y23" s="60"/>
      <c r="Z23" s="60"/>
      <c r="AA23" s="59">
        <f t="shared" si="4"/>
        <v>0</v>
      </c>
      <c r="AB23" s="60"/>
      <c r="AC23" s="60"/>
      <c r="AD23" s="61"/>
      <c r="AE23" s="60"/>
      <c r="AF23" s="60"/>
      <c r="AG23" s="62">
        <f t="shared" si="5"/>
        <v>0</v>
      </c>
      <c r="AH23" s="60"/>
      <c r="AI23" s="60"/>
      <c r="AJ23" s="60"/>
      <c r="AK23" s="60"/>
      <c r="AL23" s="60"/>
      <c r="AM23" s="60"/>
      <c r="AN23" s="60"/>
      <c r="AO23" s="59">
        <f t="shared" si="6"/>
        <v>0</v>
      </c>
      <c r="AP23" s="60"/>
      <c r="AQ23" s="60"/>
      <c r="AR23" s="60"/>
      <c r="AS23" s="60"/>
      <c r="AT23" s="60"/>
      <c r="AU23" s="60"/>
      <c r="AV23" s="60"/>
      <c r="AW23" s="59">
        <f t="shared" si="7"/>
        <v>0</v>
      </c>
      <c r="AX23" s="60"/>
      <c r="AY23" s="60"/>
      <c r="AZ23" s="60"/>
      <c r="BA23" s="60"/>
      <c r="BB23" s="60"/>
      <c r="BC23" s="60"/>
      <c r="BD23" s="60"/>
      <c r="BE23" s="59">
        <f t="shared" si="8"/>
        <v>0</v>
      </c>
      <c r="BF23" s="59">
        <f t="shared" si="9"/>
        <v>0</v>
      </c>
      <c r="BG23" s="60"/>
      <c r="BH23" s="60"/>
      <c r="BI23" s="60"/>
      <c r="BJ23" s="60"/>
      <c r="BK23" s="60"/>
      <c r="BL23" s="60"/>
      <c r="BM23" s="60"/>
      <c r="BN23" s="60"/>
      <c r="BO23" s="59">
        <f t="shared" si="10"/>
        <v>0</v>
      </c>
      <c r="BP23" s="60"/>
      <c r="BQ23" s="60"/>
      <c r="BR23" s="60"/>
      <c r="BS23" s="60"/>
      <c r="BT23" s="60"/>
      <c r="BU23" s="60"/>
      <c r="BV23" s="60"/>
      <c r="BW23" s="59">
        <f t="shared" si="0"/>
        <v>0</v>
      </c>
      <c r="BX23" s="60"/>
      <c r="BY23" s="60"/>
      <c r="BZ23" s="62">
        <f t="shared" si="11"/>
        <v>0</v>
      </c>
      <c r="CA23" s="63">
        <v>47.365901639344266</v>
      </c>
      <c r="CB23" s="63">
        <v>47.365901639344266</v>
      </c>
      <c r="CC23" s="63">
        <v>47.365901639344266</v>
      </c>
      <c r="CD23" s="63">
        <v>47.365901639344266</v>
      </c>
      <c r="CE23" s="63">
        <v>47.365901639344266</v>
      </c>
      <c r="CF23" s="63">
        <v>47.365901639344266</v>
      </c>
      <c r="CG23" s="63">
        <v>47.365901639344266</v>
      </c>
      <c r="CH23" s="59">
        <f t="shared" si="12"/>
        <v>331.56131147540987</v>
      </c>
      <c r="CI23" s="60"/>
      <c r="CJ23" s="64"/>
      <c r="CK23" s="64"/>
      <c r="CL23" s="64"/>
      <c r="CM23" s="59">
        <f t="shared" si="13"/>
        <v>0</v>
      </c>
      <c r="CN23" s="61"/>
      <c r="CO23" s="61"/>
      <c r="CP23" s="59">
        <f t="shared" si="14"/>
        <v>0</v>
      </c>
      <c r="CQ23" s="60"/>
      <c r="CR23" s="60"/>
      <c r="CS23" s="60"/>
      <c r="CT23" s="60"/>
      <c r="CU23" s="60"/>
      <c r="CV23" s="59">
        <f t="shared" si="15"/>
        <v>0</v>
      </c>
      <c r="CW23" s="60"/>
      <c r="CX23" s="60"/>
      <c r="CY23" s="60"/>
      <c r="CZ23" s="60"/>
      <c r="DA23" s="60"/>
      <c r="DB23" s="60"/>
      <c r="DC23" s="59">
        <f t="shared" si="16"/>
        <v>0</v>
      </c>
      <c r="DD23" s="65">
        <f t="shared" si="18"/>
        <v>0</v>
      </c>
      <c r="DE23" s="64"/>
      <c r="DF23" s="64">
        <v>116.8</v>
      </c>
      <c r="DG23" s="64">
        <v>43.65</v>
      </c>
      <c r="DH23" s="66">
        <f t="shared" si="17"/>
        <v>160.44999999999999</v>
      </c>
      <c r="DI23" s="67">
        <f t="shared" si="1"/>
        <v>3688.0586885245903</v>
      </c>
      <c r="DJ23" s="73" t="s">
        <v>93</v>
      </c>
    </row>
    <row r="24" spans="1:114" s="79" customFormat="1" x14ac:dyDescent="0.25">
      <c r="A24" t="s">
        <v>208</v>
      </c>
      <c r="B24" t="s">
        <v>6</v>
      </c>
      <c r="C24" t="s">
        <v>6</v>
      </c>
      <c r="D24" s="49" t="s">
        <v>209</v>
      </c>
      <c r="E24" s="49" t="s">
        <v>210</v>
      </c>
      <c r="F24" s="49" t="s">
        <v>211</v>
      </c>
      <c r="G24" s="49" t="s">
        <v>212</v>
      </c>
      <c r="H24" s="50">
        <v>4638.8900000000003</v>
      </c>
      <c r="I24" s="51">
        <v>2001</v>
      </c>
      <c r="J24" s="74" t="s">
        <v>209</v>
      </c>
      <c r="K24" s="85" t="s">
        <v>213</v>
      </c>
      <c r="L24" s="54" t="s">
        <v>214</v>
      </c>
      <c r="M24" s="55" t="s">
        <v>215</v>
      </c>
      <c r="N24" s="55" t="s">
        <v>216</v>
      </c>
      <c r="O24" s="56" t="s">
        <v>85</v>
      </c>
      <c r="P24" s="57">
        <v>7</v>
      </c>
      <c r="Q24" s="75">
        <v>4638.8900000000003</v>
      </c>
      <c r="R24" s="59"/>
      <c r="S24" s="60"/>
      <c r="T24" s="60"/>
      <c r="U24" s="59">
        <f t="shared" si="2"/>
        <v>0</v>
      </c>
      <c r="V24" s="60"/>
      <c r="W24" s="60"/>
      <c r="X24" s="59">
        <f t="shared" si="3"/>
        <v>0</v>
      </c>
      <c r="Y24" s="60"/>
      <c r="Z24" s="60"/>
      <c r="AA24" s="59">
        <f t="shared" si="4"/>
        <v>0</v>
      </c>
      <c r="AB24" s="60"/>
      <c r="AC24" s="60"/>
      <c r="AD24" s="61"/>
      <c r="AE24" s="60"/>
      <c r="AF24" s="60"/>
      <c r="AG24" s="62">
        <f t="shared" si="5"/>
        <v>0</v>
      </c>
      <c r="AH24" s="60"/>
      <c r="AI24" s="60"/>
      <c r="AJ24" s="60"/>
      <c r="AK24" s="60"/>
      <c r="AL24" s="60"/>
      <c r="AM24" s="60"/>
      <c r="AN24" s="60"/>
      <c r="AO24" s="59">
        <f t="shared" si="6"/>
        <v>0</v>
      </c>
      <c r="AP24" s="60"/>
      <c r="AQ24" s="60"/>
      <c r="AR24" s="60"/>
      <c r="AS24" s="60"/>
      <c r="AT24" s="60"/>
      <c r="AU24" s="60"/>
      <c r="AV24" s="60"/>
      <c r="AW24" s="59">
        <f t="shared" si="7"/>
        <v>0</v>
      </c>
      <c r="AX24" s="60"/>
      <c r="AY24" s="60"/>
      <c r="AZ24" s="60"/>
      <c r="BA24" s="60"/>
      <c r="BB24" s="60"/>
      <c r="BC24" s="60"/>
      <c r="BD24" s="60"/>
      <c r="BE24" s="59">
        <f t="shared" si="8"/>
        <v>0</v>
      </c>
      <c r="BF24" s="59">
        <f t="shared" si="9"/>
        <v>0</v>
      </c>
      <c r="BG24" s="60"/>
      <c r="BH24" s="60"/>
      <c r="BI24" s="60"/>
      <c r="BJ24" s="60"/>
      <c r="BK24" s="60"/>
      <c r="BL24" s="60"/>
      <c r="BM24" s="60"/>
      <c r="BN24" s="60"/>
      <c r="BO24" s="59">
        <f t="shared" si="10"/>
        <v>0</v>
      </c>
      <c r="BP24" s="60"/>
      <c r="BQ24" s="60"/>
      <c r="BR24" s="60"/>
      <c r="BS24" s="60"/>
      <c r="BT24" s="60"/>
      <c r="BU24" s="60"/>
      <c r="BV24" s="60"/>
      <c r="BW24" s="59">
        <f t="shared" si="0"/>
        <v>0</v>
      </c>
      <c r="BX24" s="60"/>
      <c r="BY24" s="60"/>
      <c r="BZ24" s="62">
        <f t="shared" si="11"/>
        <v>0</v>
      </c>
      <c r="CA24" s="63">
        <v>43.527868852459015</v>
      </c>
      <c r="CB24" s="63">
        <v>43.527868852459015</v>
      </c>
      <c r="CC24" s="63">
        <v>43.527868852459015</v>
      </c>
      <c r="CD24" s="63">
        <v>43.527868852459015</v>
      </c>
      <c r="CE24" s="63">
        <v>43.527868852459015</v>
      </c>
      <c r="CF24" s="63">
        <v>43.527868852459015</v>
      </c>
      <c r="CG24" s="63">
        <v>43.527868852459015</v>
      </c>
      <c r="CH24" s="59">
        <f t="shared" si="12"/>
        <v>304.69508196721307</v>
      </c>
      <c r="CI24" s="60"/>
      <c r="CJ24" s="64"/>
      <c r="CK24" s="64"/>
      <c r="CL24" s="64"/>
      <c r="CM24" s="59">
        <f t="shared" si="13"/>
        <v>0</v>
      </c>
      <c r="CN24" s="61"/>
      <c r="CO24" s="61"/>
      <c r="CP24" s="59">
        <f t="shared" si="14"/>
        <v>0</v>
      </c>
      <c r="CQ24" s="60"/>
      <c r="CR24" s="60"/>
      <c r="CS24" s="60"/>
      <c r="CT24" s="60"/>
      <c r="CU24" s="60"/>
      <c r="CV24" s="59">
        <f t="shared" si="15"/>
        <v>0</v>
      </c>
      <c r="CW24" s="60"/>
      <c r="CX24" s="60"/>
      <c r="CY24" s="60"/>
      <c r="CZ24" s="60"/>
      <c r="DA24" s="60"/>
      <c r="DB24" s="60"/>
      <c r="DC24" s="59">
        <f t="shared" si="16"/>
        <v>0</v>
      </c>
      <c r="DD24" s="65">
        <f t="shared" si="18"/>
        <v>0</v>
      </c>
      <c r="DE24" s="64"/>
      <c r="DF24" s="64">
        <v>116.8</v>
      </c>
      <c r="DG24" s="64">
        <v>43.65</v>
      </c>
      <c r="DH24" s="66">
        <f t="shared" si="17"/>
        <v>160.44999999999999</v>
      </c>
      <c r="DI24" s="67">
        <f t="shared" si="1"/>
        <v>4173.7449180327876</v>
      </c>
      <c r="DJ24" s="68" t="s">
        <v>93</v>
      </c>
    </row>
    <row r="25" spans="1:114" s="79" customFormat="1" x14ac:dyDescent="0.25">
      <c r="A25" t="s">
        <v>217</v>
      </c>
      <c r="B25" t="s">
        <v>6</v>
      </c>
      <c r="C25" t="s">
        <v>6</v>
      </c>
      <c r="D25" s="49" t="s">
        <v>218</v>
      </c>
      <c r="E25" s="49" t="s">
        <v>219</v>
      </c>
      <c r="F25" s="49" t="s">
        <v>220</v>
      </c>
      <c r="G25" s="49" t="s">
        <v>221</v>
      </c>
      <c r="H25" s="50">
        <v>5772.14</v>
      </c>
      <c r="I25" s="51">
        <v>2013</v>
      </c>
      <c r="J25" s="74" t="s">
        <v>218</v>
      </c>
      <c r="K25" s="85" t="s">
        <v>222</v>
      </c>
      <c r="L25" s="54" t="s">
        <v>223</v>
      </c>
      <c r="M25" s="55" t="s">
        <v>224</v>
      </c>
      <c r="N25" s="55" t="s">
        <v>225</v>
      </c>
      <c r="O25" s="56" t="s">
        <v>85</v>
      </c>
      <c r="P25" s="57">
        <v>7</v>
      </c>
      <c r="Q25" s="75">
        <v>5772.14</v>
      </c>
      <c r="R25" s="59"/>
      <c r="S25" s="60"/>
      <c r="T25" s="60"/>
      <c r="U25" s="59">
        <f t="shared" si="2"/>
        <v>0</v>
      </c>
      <c r="V25" s="60"/>
      <c r="W25" s="60"/>
      <c r="X25" s="59">
        <f t="shared" si="3"/>
        <v>0</v>
      </c>
      <c r="Y25" s="60"/>
      <c r="Z25" s="60"/>
      <c r="AA25" s="59">
        <f t="shared" si="4"/>
        <v>0</v>
      </c>
      <c r="AB25" s="60"/>
      <c r="AC25" s="60"/>
      <c r="AD25" s="61"/>
      <c r="AE25" s="60"/>
      <c r="AF25" s="60"/>
      <c r="AG25" s="62">
        <f t="shared" si="5"/>
        <v>0</v>
      </c>
      <c r="AH25" s="60"/>
      <c r="AI25" s="60"/>
      <c r="AJ25" s="60"/>
      <c r="AK25" s="60"/>
      <c r="AL25" s="60"/>
      <c r="AM25" s="60"/>
      <c r="AN25" s="60"/>
      <c r="AO25" s="59">
        <f t="shared" si="6"/>
        <v>0</v>
      </c>
      <c r="AP25" s="60"/>
      <c r="AQ25" s="60"/>
      <c r="AR25" s="60"/>
      <c r="AS25" s="60"/>
      <c r="AT25" s="60"/>
      <c r="AU25" s="60"/>
      <c r="AV25" s="60"/>
      <c r="AW25" s="59">
        <f t="shared" si="7"/>
        <v>0</v>
      </c>
      <c r="AX25" s="60"/>
      <c r="AY25" s="60"/>
      <c r="AZ25" s="60"/>
      <c r="BA25" s="60"/>
      <c r="BB25" s="60"/>
      <c r="BC25" s="60"/>
      <c r="BD25" s="60"/>
      <c r="BE25" s="59">
        <f t="shared" si="8"/>
        <v>0</v>
      </c>
      <c r="BF25" s="59">
        <f t="shared" si="9"/>
        <v>0</v>
      </c>
      <c r="BG25" s="60"/>
      <c r="BH25" s="60"/>
      <c r="BI25" s="60"/>
      <c r="BJ25" s="60"/>
      <c r="BK25" s="60"/>
      <c r="BL25" s="60"/>
      <c r="BM25" s="60"/>
      <c r="BN25" s="60"/>
      <c r="BO25" s="59">
        <f t="shared" si="10"/>
        <v>0</v>
      </c>
      <c r="BP25" s="60"/>
      <c r="BQ25" s="60"/>
      <c r="BR25" s="60"/>
      <c r="BS25" s="60"/>
      <c r="BT25" s="60"/>
      <c r="BU25" s="60"/>
      <c r="BV25" s="60"/>
      <c r="BW25" s="59">
        <f t="shared" si="0"/>
        <v>0</v>
      </c>
      <c r="BX25" s="60"/>
      <c r="BY25" s="60"/>
      <c r="BZ25" s="62">
        <f t="shared" si="11"/>
        <v>0</v>
      </c>
      <c r="CA25" s="63"/>
      <c r="CB25" s="63"/>
      <c r="CC25" s="63"/>
      <c r="CD25" s="63"/>
      <c r="CE25" s="63"/>
      <c r="CF25" s="63"/>
      <c r="CG25" s="63"/>
      <c r="CH25" s="59">
        <f t="shared" si="12"/>
        <v>0</v>
      </c>
      <c r="CI25" s="60"/>
      <c r="CJ25" s="64"/>
      <c r="CK25" s="64"/>
      <c r="CL25" s="64"/>
      <c r="CM25" s="59">
        <f t="shared" si="13"/>
        <v>0</v>
      </c>
      <c r="CN25" s="61"/>
      <c r="CO25" s="61"/>
      <c r="CP25" s="59">
        <f t="shared" si="14"/>
        <v>0</v>
      </c>
      <c r="CQ25" s="60"/>
      <c r="CR25" s="60"/>
      <c r="CS25" s="60"/>
      <c r="CT25" s="60"/>
      <c r="CU25" s="60"/>
      <c r="CV25" s="59">
        <f t="shared" si="15"/>
        <v>0</v>
      </c>
      <c r="CW25" s="60"/>
      <c r="CX25" s="60"/>
      <c r="CY25" s="60"/>
      <c r="CZ25" s="60"/>
      <c r="DA25" s="60"/>
      <c r="DB25" s="60"/>
      <c r="DC25" s="59">
        <f t="shared" si="16"/>
        <v>0</v>
      </c>
      <c r="DD25" s="65">
        <f t="shared" si="18"/>
        <v>0</v>
      </c>
      <c r="DE25" s="64"/>
      <c r="DF25" s="64">
        <v>116.8</v>
      </c>
      <c r="DG25" s="64">
        <v>43.65</v>
      </c>
      <c r="DH25" s="66">
        <f t="shared" si="17"/>
        <v>160.44999999999999</v>
      </c>
      <c r="DI25" s="67">
        <f t="shared" si="1"/>
        <v>5611.6900000000005</v>
      </c>
      <c r="DJ25" s="68" t="s">
        <v>93</v>
      </c>
    </row>
    <row r="26" spans="1:114" s="79" customFormat="1" x14ac:dyDescent="0.25">
      <c r="A26" t="s">
        <v>226</v>
      </c>
      <c r="B26" t="s">
        <v>6</v>
      </c>
      <c r="C26" t="s">
        <v>227</v>
      </c>
      <c r="D26" s="49" t="s">
        <v>228</v>
      </c>
      <c r="E26" s="49" t="s">
        <v>229</v>
      </c>
      <c r="F26" s="49" t="s">
        <v>6</v>
      </c>
      <c r="G26" s="49" t="s">
        <v>6</v>
      </c>
      <c r="H26" s="50">
        <v>0</v>
      </c>
      <c r="I26" s="51">
        <v>2019</v>
      </c>
      <c r="J26" s="86" t="s">
        <v>228</v>
      </c>
      <c r="K26" s="81" t="s">
        <v>230</v>
      </c>
      <c r="L26" s="54" t="s">
        <v>231</v>
      </c>
      <c r="M26" s="55" t="s">
        <v>232</v>
      </c>
      <c r="N26" s="55" t="s">
        <v>233</v>
      </c>
      <c r="O26" s="56" t="s">
        <v>85</v>
      </c>
      <c r="P26" s="57">
        <v>7</v>
      </c>
      <c r="Q26" s="75">
        <v>3494</v>
      </c>
      <c r="R26" s="59"/>
      <c r="S26" s="60"/>
      <c r="T26" s="60"/>
      <c r="U26" s="59">
        <f t="shared" si="2"/>
        <v>0</v>
      </c>
      <c r="V26" s="60"/>
      <c r="W26" s="60"/>
      <c r="X26" s="59">
        <f t="shared" si="3"/>
        <v>0</v>
      </c>
      <c r="Y26" s="60"/>
      <c r="Z26" s="60"/>
      <c r="AA26" s="59">
        <f t="shared" si="4"/>
        <v>0</v>
      </c>
      <c r="AB26" s="60"/>
      <c r="AC26" s="60"/>
      <c r="AD26" s="61"/>
      <c r="AE26" s="60"/>
      <c r="AF26" s="60"/>
      <c r="AG26" s="62">
        <f t="shared" si="5"/>
        <v>0</v>
      </c>
      <c r="AH26" s="60"/>
      <c r="AI26" s="60"/>
      <c r="AJ26" s="60"/>
      <c r="AK26" s="60"/>
      <c r="AL26" s="60"/>
      <c r="AM26" s="60"/>
      <c r="AN26" s="60"/>
      <c r="AO26" s="59">
        <f t="shared" si="6"/>
        <v>0</v>
      </c>
      <c r="AP26" s="60"/>
      <c r="AQ26" s="60"/>
      <c r="AR26" s="60"/>
      <c r="AS26" s="60"/>
      <c r="AT26" s="60"/>
      <c r="AU26" s="60"/>
      <c r="AV26" s="60"/>
      <c r="AW26" s="59">
        <f t="shared" si="7"/>
        <v>0</v>
      </c>
      <c r="AX26" s="60"/>
      <c r="AY26" s="60"/>
      <c r="AZ26" s="60"/>
      <c r="BA26" s="60"/>
      <c r="BB26" s="60"/>
      <c r="BC26" s="60"/>
      <c r="BD26" s="60"/>
      <c r="BE26" s="59">
        <f t="shared" si="8"/>
        <v>0</v>
      </c>
      <c r="BF26" s="59">
        <f t="shared" si="9"/>
        <v>0</v>
      </c>
      <c r="BG26" s="60"/>
      <c r="BH26" s="60"/>
      <c r="BI26" s="60"/>
      <c r="BJ26" s="60"/>
      <c r="BK26" s="60"/>
      <c r="BL26" s="60"/>
      <c r="BM26" s="60"/>
      <c r="BN26" s="60"/>
      <c r="BO26" s="59">
        <f t="shared" si="10"/>
        <v>0</v>
      </c>
      <c r="BP26" s="60"/>
      <c r="BQ26" s="60"/>
      <c r="BR26" s="60"/>
      <c r="BS26" s="60"/>
      <c r="BT26" s="60"/>
      <c r="BU26" s="60"/>
      <c r="BV26" s="60"/>
      <c r="BW26" s="59">
        <f t="shared" si="0"/>
        <v>0</v>
      </c>
      <c r="BX26" s="60"/>
      <c r="BY26" s="60"/>
      <c r="BZ26" s="62">
        <f t="shared" si="11"/>
        <v>0</v>
      </c>
      <c r="CA26" s="63"/>
      <c r="CB26" s="63"/>
      <c r="CC26" s="63"/>
      <c r="CD26" s="63"/>
      <c r="CE26" s="63"/>
      <c r="CF26" s="63"/>
      <c r="CG26" s="63"/>
      <c r="CH26" s="59">
        <f t="shared" si="12"/>
        <v>0</v>
      </c>
      <c r="CI26" s="60"/>
      <c r="CJ26" s="64"/>
      <c r="CK26" s="64"/>
      <c r="CL26" s="64"/>
      <c r="CM26" s="59">
        <f t="shared" si="13"/>
        <v>0</v>
      </c>
      <c r="CN26" s="61"/>
      <c r="CO26" s="61"/>
      <c r="CP26" s="59">
        <f t="shared" si="14"/>
        <v>0</v>
      </c>
      <c r="CQ26" s="60"/>
      <c r="CR26" s="60"/>
      <c r="CS26" s="60"/>
      <c r="CT26" s="60"/>
      <c r="CU26" s="60"/>
      <c r="CV26" s="59">
        <f t="shared" si="15"/>
        <v>0</v>
      </c>
      <c r="CW26" s="60"/>
      <c r="CX26" s="60"/>
      <c r="CY26" s="60"/>
      <c r="CZ26" s="60"/>
      <c r="DA26" s="60"/>
      <c r="DB26" s="60"/>
      <c r="DC26" s="59">
        <f t="shared" si="16"/>
        <v>0</v>
      </c>
      <c r="DD26" s="65">
        <f t="shared" si="18"/>
        <v>0</v>
      </c>
      <c r="DE26" s="64"/>
      <c r="DF26" s="64">
        <v>143.93</v>
      </c>
      <c r="DG26" s="64">
        <v>49.89</v>
      </c>
      <c r="DH26" s="66">
        <f t="shared" si="17"/>
        <v>193.82</v>
      </c>
      <c r="DI26" s="67">
        <f t="shared" si="1"/>
        <v>3300.18</v>
      </c>
      <c r="DJ26" s="68" t="s">
        <v>230</v>
      </c>
    </row>
    <row r="27" spans="1:114" s="79" customFormat="1" x14ac:dyDescent="0.25">
      <c r="A27" t="s">
        <v>234</v>
      </c>
      <c r="B27" t="s">
        <v>6</v>
      </c>
      <c r="C27" t="s">
        <v>6</v>
      </c>
      <c r="D27" s="49" t="s">
        <v>235</v>
      </c>
      <c r="E27" s="49" t="s">
        <v>236</v>
      </c>
      <c r="F27" s="49" t="s">
        <v>6</v>
      </c>
      <c r="G27" s="49" t="s">
        <v>6</v>
      </c>
      <c r="H27" s="50">
        <v>0</v>
      </c>
      <c r="I27" s="51">
        <v>2023</v>
      </c>
      <c r="J27" s="87" t="s">
        <v>235</v>
      </c>
      <c r="K27" s="81" t="s">
        <v>237</v>
      </c>
      <c r="L27" s="54" t="s">
        <v>238</v>
      </c>
      <c r="M27" s="55" t="s">
        <v>239</v>
      </c>
      <c r="N27" s="55" t="s">
        <v>240</v>
      </c>
      <c r="O27" s="56" t="s">
        <v>85</v>
      </c>
      <c r="P27" s="57">
        <v>7</v>
      </c>
      <c r="Q27" s="58">
        <v>2750</v>
      </c>
      <c r="R27" s="59"/>
      <c r="S27" s="60"/>
      <c r="T27" s="60"/>
      <c r="U27" s="59">
        <f t="shared" si="2"/>
        <v>0</v>
      </c>
      <c r="V27" s="60"/>
      <c r="W27" s="60"/>
      <c r="X27" s="59">
        <f t="shared" si="3"/>
        <v>0</v>
      </c>
      <c r="Y27" s="60"/>
      <c r="Z27" s="60"/>
      <c r="AA27" s="59">
        <f t="shared" si="4"/>
        <v>0</v>
      </c>
      <c r="AB27" s="60"/>
      <c r="AC27" s="60"/>
      <c r="AD27" s="61"/>
      <c r="AE27" s="60"/>
      <c r="AF27" s="60"/>
      <c r="AG27" s="62">
        <f t="shared" si="5"/>
        <v>0</v>
      </c>
      <c r="AH27" s="60"/>
      <c r="AI27" s="60"/>
      <c r="AJ27" s="60"/>
      <c r="AK27" s="60"/>
      <c r="AL27" s="60"/>
      <c r="AM27" s="60"/>
      <c r="AN27" s="60"/>
      <c r="AO27" s="59">
        <f t="shared" si="6"/>
        <v>0</v>
      </c>
      <c r="AP27" s="60"/>
      <c r="AQ27" s="60"/>
      <c r="AR27" s="60"/>
      <c r="AS27" s="60"/>
      <c r="AT27" s="60"/>
      <c r="AU27" s="60"/>
      <c r="AV27" s="60"/>
      <c r="AW27" s="59">
        <f t="shared" si="7"/>
        <v>0</v>
      </c>
      <c r="AX27" s="60"/>
      <c r="AY27" s="60"/>
      <c r="AZ27" s="60"/>
      <c r="BA27" s="60"/>
      <c r="BB27" s="60"/>
      <c r="BC27" s="60"/>
      <c r="BD27" s="60"/>
      <c r="BE27" s="59">
        <f t="shared" si="8"/>
        <v>0</v>
      </c>
      <c r="BF27" s="59">
        <f t="shared" si="9"/>
        <v>0</v>
      </c>
      <c r="BG27" s="60"/>
      <c r="BH27" s="60"/>
      <c r="BI27" s="60"/>
      <c r="BJ27" s="60"/>
      <c r="BK27" s="60"/>
      <c r="BL27" s="60"/>
      <c r="BM27" s="60"/>
      <c r="BN27" s="60"/>
      <c r="BO27" s="59">
        <f t="shared" si="10"/>
        <v>0</v>
      </c>
      <c r="BP27" s="60"/>
      <c r="BQ27" s="60"/>
      <c r="BR27" s="60"/>
      <c r="BS27" s="60"/>
      <c r="BT27" s="60"/>
      <c r="BU27" s="60"/>
      <c r="BV27" s="60"/>
      <c r="BW27" s="59">
        <f t="shared" si="0"/>
        <v>0</v>
      </c>
      <c r="BX27" s="60"/>
      <c r="BY27" s="60"/>
      <c r="BZ27" s="62">
        <f t="shared" si="11"/>
        <v>0</v>
      </c>
      <c r="CA27" s="63"/>
      <c r="CB27" s="63"/>
      <c r="CC27" s="63"/>
      <c r="CD27" s="63"/>
      <c r="CE27" s="63"/>
      <c r="CF27" s="63"/>
      <c r="CG27" s="63"/>
      <c r="CH27" s="59">
        <f t="shared" si="12"/>
        <v>0</v>
      </c>
      <c r="CI27" s="60"/>
      <c r="CJ27" s="64"/>
      <c r="CK27" s="64"/>
      <c r="CL27" s="64"/>
      <c r="CM27" s="59">
        <f t="shared" si="13"/>
        <v>0</v>
      </c>
      <c r="CN27" s="61"/>
      <c r="CO27" s="61"/>
      <c r="CP27" s="59">
        <f t="shared" si="14"/>
        <v>0</v>
      </c>
      <c r="CQ27" s="60"/>
      <c r="CR27" s="60"/>
      <c r="CS27" s="60"/>
      <c r="CT27" s="60"/>
      <c r="CU27" s="60"/>
      <c r="CV27" s="59">
        <f t="shared" si="15"/>
        <v>0</v>
      </c>
      <c r="CW27" s="60"/>
      <c r="CX27" s="60"/>
      <c r="CY27" s="60"/>
      <c r="CZ27" s="60"/>
      <c r="DA27" s="60"/>
      <c r="DB27" s="60"/>
      <c r="DC27" s="59">
        <f t="shared" si="16"/>
        <v>0</v>
      </c>
      <c r="DD27" s="65">
        <f t="shared" si="18"/>
        <v>0</v>
      </c>
      <c r="DE27" s="64"/>
      <c r="DF27" s="64">
        <v>126.63</v>
      </c>
      <c r="DG27" s="64">
        <v>45.91</v>
      </c>
      <c r="DH27" s="66">
        <f t="shared" si="17"/>
        <v>172.54</v>
      </c>
      <c r="DI27" s="67">
        <f t="shared" si="1"/>
        <v>2577.46</v>
      </c>
      <c r="DJ27" s="68" t="s">
        <v>237</v>
      </c>
    </row>
    <row r="28" spans="1:114" x14ac:dyDescent="0.25">
      <c r="A28" t="s">
        <v>241</v>
      </c>
      <c r="B28" t="s">
        <v>6</v>
      </c>
      <c r="C28" t="s">
        <v>6</v>
      </c>
      <c r="D28" s="49" t="s">
        <v>242</v>
      </c>
      <c r="E28" s="49" t="s">
        <v>243</v>
      </c>
      <c r="F28" s="49" t="s">
        <v>244</v>
      </c>
      <c r="G28" s="49" t="s">
        <v>245</v>
      </c>
      <c r="H28" s="50">
        <v>4577.49</v>
      </c>
      <c r="I28" s="51">
        <v>2024</v>
      </c>
      <c r="J28" s="88" t="s">
        <v>242</v>
      </c>
      <c r="K28" s="85" t="s">
        <v>246</v>
      </c>
      <c r="L28" s="89" t="s">
        <v>247</v>
      </c>
      <c r="M28" s="90" t="s">
        <v>248</v>
      </c>
      <c r="N28" s="90" t="s">
        <v>249</v>
      </c>
      <c r="O28" s="56" t="s">
        <v>85</v>
      </c>
      <c r="P28" s="57">
        <v>7</v>
      </c>
      <c r="Q28" s="75">
        <v>4577.49</v>
      </c>
      <c r="R28" s="59"/>
      <c r="S28" s="60"/>
      <c r="T28" s="60"/>
      <c r="U28" s="59">
        <f t="shared" si="2"/>
        <v>0</v>
      </c>
      <c r="V28" s="60"/>
      <c r="W28" s="60"/>
      <c r="X28" s="59">
        <f t="shared" si="3"/>
        <v>0</v>
      </c>
      <c r="Y28" s="60"/>
      <c r="Z28" s="60"/>
      <c r="AA28" s="59">
        <f t="shared" si="4"/>
        <v>0</v>
      </c>
      <c r="AB28" s="60"/>
      <c r="AC28" s="60"/>
      <c r="AD28" s="61"/>
      <c r="AE28" s="60"/>
      <c r="AF28" s="60"/>
      <c r="AG28" s="62">
        <f t="shared" si="5"/>
        <v>0</v>
      </c>
      <c r="AH28" s="60"/>
      <c r="AI28" s="60"/>
      <c r="AJ28" s="60"/>
      <c r="AK28" s="60"/>
      <c r="AL28" s="60"/>
      <c r="AM28" s="60"/>
      <c r="AN28" s="60"/>
      <c r="AO28" s="59">
        <f t="shared" si="6"/>
        <v>0</v>
      </c>
      <c r="AP28" s="60"/>
      <c r="AQ28" s="60"/>
      <c r="AR28" s="60"/>
      <c r="AS28" s="60"/>
      <c r="AT28" s="60"/>
      <c r="AU28" s="60"/>
      <c r="AV28" s="60"/>
      <c r="AW28" s="59">
        <f t="shared" si="7"/>
        <v>0</v>
      </c>
      <c r="AX28" s="60"/>
      <c r="AY28" s="60"/>
      <c r="AZ28" s="60"/>
      <c r="BA28" s="60"/>
      <c r="BB28" s="60"/>
      <c r="BC28" s="60"/>
      <c r="BD28" s="60"/>
      <c r="BE28" s="59">
        <f t="shared" si="8"/>
        <v>0</v>
      </c>
      <c r="BF28" s="59">
        <f t="shared" si="9"/>
        <v>0</v>
      </c>
      <c r="BG28" s="60"/>
      <c r="BH28" s="60"/>
      <c r="BI28" s="60"/>
      <c r="BJ28" s="60"/>
      <c r="BK28" s="60"/>
      <c r="BL28" s="60"/>
      <c r="BM28" s="60"/>
      <c r="BN28" s="60"/>
      <c r="BO28" s="59">
        <f t="shared" si="10"/>
        <v>0</v>
      </c>
      <c r="BP28" s="60"/>
      <c r="BQ28" s="60"/>
      <c r="BR28" s="60"/>
      <c r="BS28" s="60"/>
      <c r="BT28" s="60"/>
      <c r="BU28" s="60"/>
      <c r="BV28" s="60"/>
      <c r="BW28" s="59">
        <f t="shared" si="0"/>
        <v>0</v>
      </c>
      <c r="BX28" s="60"/>
      <c r="BY28" s="60"/>
      <c r="BZ28" s="62">
        <f t="shared" si="11"/>
        <v>0</v>
      </c>
      <c r="CA28" s="63"/>
      <c r="CB28" s="63"/>
      <c r="CC28" s="63"/>
      <c r="CD28" s="63"/>
      <c r="CE28" s="63"/>
      <c r="CF28" s="63"/>
      <c r="CG28" s="63"/>
      <c r="CH28" s="59">
        <f t="shared" si="12"/>
        <v>0</v>
      </c>
      <c r="CI28" s="60"/>
      <c r="CJ28" s="64"/>
      <c r="CK28" s="64"/>
      <c r="CL28" s="64"/>
      <c r="CM28" s="59">
        <f t="shared" si="13"/>
        <v>0</v>
      </c>
      <c r="CN28" s="61"/>
      <c r="CO28" s="61"/>
      <c r="CP28" s="59">
        <f t="shared" si="14"/>
        <v>0</v>
      </c>
      <c r="CQ28" s="60"/>
      <c r="CR28" s="60"/>
      <c r="CS28" s="60"/>
      <c r="CT28" s="60"/>
      <c r="CU28" s="60"/>
      <c r="CV28" s="59">
        <f t="shared" si="15"/>
        <v>0</v>
      </c>
      <c r="CW28" s="60"/>
      <c r="CX28" s="60"/>
      <c r="CY28" s="60"/>
      <c r="CZ28" s="60"/>
      <c r="DA28" s="60"/>
      <c r="DB28" s="60"/>
      <c r="DC28" s="59">
        <f t="shared" si="16"/>
        <v>0</v>
      </c>
      <c r="DD28" s="65">
        <f t="shared" si="18"/>
        <v>0</v>
      </c>
      <c r="DE28" s="64"/>
      <c r="DF28" s="64">
        <v>116.8</v>
      </c>
      <c r="DG28" s="64">
        <v>43.65</v>
      </c>
      <c r="DH28" s="66">
        <f t="shared" si="17"/>
        <v>160.44999999999999</v>
      </c>
      <c r="DI28" s="67">
        <f t="shared" si="1"/>
        <v>4417.04</v>
      </c>
      <c r="DJ28" s="68" t="s">
        <v>93</v>
      </c>
    </row>
    <row r="29" spans="1:114" x14ac:dyDescent="0.25">
      <c r="A29" t="s">
        <v>250</v>
      </c>
      <c r="B29" t="s">
        <v>6</v>
      </c>
      <c r="C29" t="s">
        <v>6</v>
      </c>
      <c r="D29" s="49" t="s">
        <v>251</v>
      </c>
      <c r="E29" s="49" t="s">
        <v>252</v>
      </c>
      <c r="F29" s="49" t="s">
        <v>253</v>
      </c>
      <c r="G29" s="49" t="s">
        <v>254</v>
      </c>
      <c r="H29" s="50">
        <v>3351.59</v>
      </c>
      <c r="I29" s="51">
        <v>2041</v>
      </c>
      <c r="J29" s="88" t="s">
        <v>251</v>
      </c>
      <c r="K29" s="83" t="s">
        <v>255</v>
      </c>
      <c r="L29" s="89" t="s">
        <v>256</v>
      </c>
      <c r="M29" s="90" t="s">
        <v>257</v>
      </c>
      <c r="N29" s="90" t="s">
        <v>258</v>
      </c>
      <c r="O29" s="56" t="s">
        <v>85</v>
      </c>
      <c r="P29" s="57">
        <v>7</v>
      </c>
      <c r="Q29" s="75">
        <v>3351.59</v>
      </c>
      <c r="R29" s="59"/>
      <c r="S29" s="60"/>
      <c r="T29" s="60"/>
      <c r="U29" s="59">
        <f t="shared" si="2"/>
        <v>0</v>
      </c>
      <c r="V29" s="60"/>
      <c r="W29" s="60"/>
      <c r="X29" s="59">
        <f t="shared" si="3"/>
        <v>0</v>
      </c>
      <c r="Y29" s="60"/>
      <c r="Z29" s="60"/>
      <c r="AA29" s="59">
        <f t="shared" si="4"/>
        <v>0</v>
      </c>
      <c r="AB29" s="60"/>
      <c r="AC29" s="60"/>
      <c r="AD29" s="61"/>
      <c r="AE29" s="60"/>
      <c r="AF29" s="60"/>
      <c r="AG29" s="62">
        <f t="shared" si="5"/>
        <v>0</v>
      </c>
      <c r="AH29" s="60"/>
      <c r="AI29" s="60"/>
      <c r="AJ29" s="60"/>
      <c r="AK29" s="60"/>
      <c r="AL29" s="60"/>
      <c r="AM29" s="60"/>
      <c r="AN29" s="60"/>
      <c r="AO29" s="59">
        <f t="shared" si="6"/>
        <v>0</v>
      </c>
      <c r="AP29" s="60"/>
      <c r="AQ29" s="60"/>
      <c r="AR29" s="60"/>
      <c r="AS29" s="60"/>
      <c r="AT29" s="60"/>
      <c r="AU29" s="60"/>
      <c r="AV29" s="60"/>
      <c r="AW29" s="59">
        <f t="shared" si="7"/>
        <v>0</v>
      </c>
      <c r="AX29" s="60"/>
      <c r="AY29" s="60"/>
      <c r="AZ29" s="60"/>
      <c r="BA29" s="60"/>
      <c r="BB29" s="60"/>
      <c r="BC29" s="60"/>
      <c r="BD29" s="60"/>
      <c r="BE29" s="59">
        <f t="shared" si="8"/>
        <v>0</v>
      </c>
      <c r="BF29" s="59">
        <f t="shared" si="9"/>
        <v>0</v>
      </c>
      <c r="BG29" s="60"/>
      <c r="BH29" s="60"/>
      <c r="BI29" s="60"/>
      <c r="BJ29" s="60"/>
      <c r="BK29" s="60"/>
      <c r="BL29" s="60"/>
      <c r="BM29" s="60"/>
      <c r="BN29" s="60"/>
      <c r="BO29" s="59">
        <f t="shared" si="10"/>
        <v>0</v>
      </c>
      <c r="BP29" s="60">
        <v>12.007666666666667</v>
      </c>
      <c r="BQ29" s="60">
        <v>12.007666666666667</v>
      </c>
      <c r="BR29" s="60">
        <v>12.007666666666667</v>
      </c>
      <c r="BS29" s="60">
        <v>12.007666666666667</v>
      </c>
      <c r="BT29" s="60">
        <v>12.007666666666667</v>
      </c>
      <c r="BU29" s="60">
        <v>12.007666666666667</v>
      </c>
      <c r="BV29" s="60">
        <v>12.007666666666667</v>
      </c>
      <c r="BW29" s="59">
        <f t="shared" si="0"/>
        <v>84.053666666666672</v>
      </c>
      <c r="BX29" s="60"/>
      <c r="BY29" s="60"/>
      <c r="BZ29" s="62">
        <f t="shared" si="11"/>
        <v>0</v>
      </c>
      <c r="CA29" s="63"/>
      <c r="CB29" s="63"/>
      <c r="CC29" s="63"/>
      <c r="CD29" s="63"/>
      <c r="CE29" s="63"/>
      <c r="CF29" s="63"/>
      <c r="CG29" s="63"/>
      <c r="CH29" s="59">
        <f t="shared" si="12"/>
        <v>0</v>
      </c>
      <c r="CI29" s="60"/>
      <c r="CJ29" s="64"/>
      <c r="CK29" s="64"/>
      <c r="CL29" s="64"/>
      <c r="CM29" s="59">
        <f t="shared" si="13"/>
        <v>0</v>
      </c>
      <c r="CN29" s="61"/>
      <c r="CO29" s="61"/>
      <c r="CP29" s="59">
        <f t="shared" si="14"/>
        <v>0</v>
      </c>
      <c r="CQ29" s="60"/>
      <c r="CR29" s="60"/>
      <c r="CS29" s="60"/>
      <c r="CT29" s="60"/>
      <c r="CU29" s="60"/>
      <c r="CV29" s="59">
        <f t="shared" si="15"/>
        <v>0</v>
      </c>
      <c r="CW29" s="60"/>
      <c r="CX29" s="60"/>
      <c r="CY29" s="60"/>
      <c r="CZ29" s="60"/>
      <c r="DA29" s="60"/>
      <c r="DB29" s="60"/>
      <c r="DC29" s="59">
        <f t="shared" si="16"/>
        <v>0</v>
      </c>
      <c r="DD29" s="65">
        <f t="shared" si="18"/>
        <v>0</v>
      </c>
      <c r="DE29" s="64"/>
      <c r="DF29" s="64">
        <v>116.8</v>
      </c>
      <c r="DG29" s="64">
        <v>43.59</v>
      </c>
      <c r="DH29" s="66">
        <f t="shared" si="17"/>
        <v>160.38999999999999</v>
      </c>
      <c r="DI29" s="67">
        <f t="shared" si="1"/>
        <v>3107.1463333333336</v>
      </c>
      <c r="DJ29" s="68" t="s">
        <v>93</v>
      </c>
    </row>
    <row r="30" spans="1:114" s="79" customFormat="1" x14ac:dyDescent="0.25">
      <c r="A30" t="s">
        <v>259</v>
      </c>
      <c r="B30" t="s">
        <v>6</v>
      </c>
      <c r="C30" t="s">
        <v>6</v>
      </c>
      <c r="D30" s="49" t="s">
        <v>260</v>
      </c>
      <c r="E30" s="49" t="s">
        <v>261</v>
      </c>
      <c r="F30" s="49" t="s">
        <v>262</v>
      </c>
      <c r="G30" s="49" t="s">
        <v>263</v>
      </c>
      <c r="H30" s="50">
        <v>4210.74</v>
      </c>
      <c r="I30" s="51">
        <v>2050</v>
      </c>
      <c r="J30" s="91" t="s">
        <v>260</v>
      </c>
      <c r="K30" s="83" t="s">
        <v>264</v>
      </c>
      <c r="L30" s="92" t="s">
        <v>265</v>
      </c>
      <c r="M30" s="90" t="s">
        <v>266</v>
      </c>
      <c r="N30" s="90" t="s">
        <v>267</v>
      </c>
      <c r="O30" s="56" t="s">
        <v>85</v>
      </c>
      <c r="P30" s="57">
        <v>7</v>
      </c>
      <c r="Q30" s="75">
        <v>4210.74</v>
      </c>
      <c r="R30" s="59"/>
      <c r="S30" s="60"/>
      <c r="T30" s="60"/>
      <c r="U30" s="59">
        <f t="shared" si="2"/>
        <v>0</v>
      </c>
      <c r="V30" s="60"/>
      <c r="W30" s="60"/>
      <c r="X30" s="59">
        <f t="shared" si="3"/>
        <v>0</v>
      </c>
      <c r="Y30" s="60"/>
      <c r="Z30" s="60"/>
      <c r="AA30" s="59">
        <f t="shared" si="4"/>
        <v>0</v>
      </c>
      <c r="AB30" s="60"/>
      <c r="AC30" s="60"/>
      <c r="AD30" s="61"/>
      <c r="AE30" s="60"/>
      <c r="AF30" s="60"/>
      <c r="AG30" s="62">
        <f t="shared" si="5"/>
        <v>0</v>
      </c>
      <c r="AH30" s="60"/>
      <c r="AI30" s="60"/>
      <c r="AJ30" s="60"/>
      <c r="AK30" s="60"/>
      <c r="AL30" s="60"/>
      <c r="AM30" s="60"/>
      <c r="AN30" s="60"/>
      <c r="AO30" s="59">
        <f t="shared" si="6"/>
        <v>0</v>
      </c>
      <c r="AP30" s="60"/>
      <c r="AQ30" s="60"/>
      <c r="AR30" s="60"/>
      <c r="AS30" s="60"/>
      <c r="AT30" s="60"/>
      <c r="AU30" s="60"/>
      <c r="AV30" s="60"/>
      <c r="AW30" s="59">
        <f t="shared" si="7"/>
        <v>0</v>
      </c>
      <c r="AX30" s="60"/>
      <c r="AY30" s="60"/>
      <c r="AZ30" s="60"/>
      <c r="BA30" s="60"/>
      <c r="BB30" s="60"/>
      <c r="BC30" s="60"/>
      <c r="BD30" s="60"/>
      <c r="BE30" s="59">
        <f t="shared" si="8"/>
        <v>0</v>
      </c>
      <c r="BF30" s="59">
        <f t="shared" si="9"/>
        <v>0</v>
      </c>
      <c r="BG30" s="60"/>
      <c r="BH30" s="60"/>
      <c r="BI30" s="60"/>
      <c r="BJ30" s="60"/>
      <c r="BK30" s="60"/>
      <c r="BL30" s="60"/>
      <c r="BM30" s="60"/>
      <c r="BN30" s="60"/>
      <c r="BO30" s="59">
        <f t="shared" si="10"/>
        <v>0</v>
      </c>
      <c r="BP30" s="60"/>
      <c r="BQ30" s="60"/>
      <c r="BR30" s="60"/>
      <c r="BS30" s="60"/>
      <c r="BT30" s="60"/>
      <c r="BU30" s="60"/>
      <c r="BV30" s="60"/>
      <c r="BW30" s="59">
        <f t="shared" si="0"/>
        <v>0</v>
      </c>
      <c r="BX30" s="60"/>
      <c r="BY30" s="60"/>
      <c r="BZ30" s="62">
        <f t="shared" si="11"/>
        <v>0</v>
      </c>
      <c r="CA30" s="63">
        <v>29.867213114754101</v>
      </c>
      <c r="CB30" s="63">
        <v>29.867213114754101</v>
      </c>
      <c r="CC30" s="63">
        <v>29.867213114754101</v>
      </c>
      <c r="CD30" s="63">
        <v>29.867213114754101</v>
      </c>
      <c r="CE30" s="63">
        <v>29.867213114754101</v>
      </c>
      <c r="CF30" s="63">
        <v>29.867213114754101</v>
      </c>
      <c r="CG30" s="63">
        <v>29.867213114754101</v>
      </c>
      <c r="CH30" s="59">
        <f t="shared" si="12"/>
        <v>209.07049180327868</v>
      </c>
      <c r="CI30" s="60"/>
      <c r="CJ30" s="64"/>
      <c r="CK30" s="64"/>
      <c r="CL30" s="64"/>
      <c r="CM30" s="59">
        <f t="shared" si="13"/>
        <v>0</v>
      </c>
      <c r="CN30" s="61"/>
      <c r="CO30" s="61"/>
      <c r="CP30" s="59">
        <f t="shared" si="14"/>
        <v>0</v>
      </c>
      <c r="CQ30" s="60"/>
      <c r="CR30" s="60"/>
      <c r="CS30" s="60"/>
      <c r="CT30" s="60"/>
      <c r="CU30" s="60"/>
      <c r="CV30" s="59">
        <f t="shared" si="15"/>
        <v>0</v>
      </c>
      <c r="CW30" s="60"/>
      <c r="CX30" s="60"/>
      <c r="CY30" s="60"/>
      <c r="CZ30" s="60"/>
      <c r="DA30" s="60"/>
      <c r="DB30" s="60"/>
      <c r="DC30" s="59">
        <f t="shared" si="16"/>
        <v>0</v>
      </c>
      <c r="DD30" s="65">
        <f t="shared" si="18"/>
        <v>0</v>
      </c>
      <c r="DE30" s="93">
        <v>396.05</v>
      </c>
      <c r="DF30" s="64">
        <v>116.8</v>
      </c>
      <c r="DG30" s="64">
        <v>43.59</v>
      </c>
      <c r="DH30" s="94">
        <f t="shared" si="17"/>
        <v>556.44000000000005</v>
      </c>
      <c r="DI30" s="67">
        <f t="shared" si="1"/>
        <v>3445.2295081967209</v>
      </c>
      <c r="DJ30" s="68" t="s">
        <v>93</v>
      </c>
    </row>
    <row r="31" spans="1:114" s="79" customFormat="1" x14ac:dyDescent="0.25">
      <c r="A31" t="s">
        <v>268</v>
      </c>
      <c r="B31" t="s">
        <v>6</v>
      </c>
      <c r="C31" t="s">
        <v>6</v>
      </c>
      <c r="D31" s="49" t="s">
        <v>269</v>
      </c>
      <c r="E31" s="49" t="s">
        <v>270</v>
      </c>
      <c r="F31" s="49" t="s">
        <v>271</v>
      </c>
      <c r="G31" s="49" t="s">
        <v>271</v>
      </c>
      <c r="H31" s="50">
        <v>1993.5</v>
      </c>
      <c r="I31" s="51">
        <v>2053</v>
      </c>
      <c r="J31" s="91" t="s">
        <v>269</v>
      </c>
      <c r="K31" s="78" t="s">
        <v>272</v>
      </c>
      <c r="L31" s="92" t="s">
        <v>273</v>
      </c>
      <c r="M31" s="90" t="s">
        <v>274</v>
      </c>
      <c r="N31" s="90" t="s">
        <v>275</v>
      </c>
      <c r="O31" s="56" t="s">
        <v>85</v>
      </c>
      <c r="P31" s="57">
        <v>7</v>
      </c>
      <c r="Q31" s="75">
        <v>3643.5</v>
      </c>
      <c r="R31" s="59"/>
      <c r="S31" s="60"/>
      <c r="T31" s="60"/>
      <c r="U31" s="59">
        <f t="shared" si="2"/>
        <v>0</v>
      </c>
      <c r="V31" s="60"/>
      <c r="W31" s="60"/>
      <c r="X31" s="59">
        <f t="shared" si="3"/>
        <v>0</v>
      </c>
      <c r="Y31" s="60"/>
      <c r="Z31" s="60"/>
      <c r="AA31" s="59">
        <f t="shared" si="4"/>
        <v>0</v>
      </c>
      <c r="AB31" s="60"/>
      <c r="AC31" s="60"/>
      <c r="AD31" s="61"/>
      <c r="AE31" s="60"/>
      <c r="AF31" s="60"/>
      <c r="AG31" s="62">
        <f t="shared" si="5"/>
        <v>0</v>
      </c>
      <c r="AH31" s="60"/>
      <c r="AI31" s="60"/>
      <c r="AJ31" s="60"/>
      <c r="AK31" s="60"/>
      <c r="AL31" s="60"/>
      <c r="AM31" s="60"/>
      <c r="AN31" s="60"/>
      <c r="AO31" s="59">
        <f t="shared" si="6"/>
        <v>0</v>
      </c>
      <c r="AP31" s="60"/>
      <c r="AQ31" s="60"/>
      <c r="AR31" s="60"/>
      <c r="AS31" s="60"/>
      <c r="AT31" s="60"/>
      <c r="AU31" s="60"/>
      <c r="AV31" s="60"/>
      <c r="AW31" s="59">
        <f t="shared" si="7"/>
        <v>0</v>
      </c>
      <c r="AX31" s="60"/>
      <c r="AY31" s="60"/>
      <c r="AZ31" s="60"/>
      <c r="BA31" s="60"/>
      <c r="BB31" s="60"/>
      <c r="BC31" s="60"/>
      <c r="BD31" s="60"/>
      <c r="BE31" s="59">
        <f t="shared" si="8"/>
        <v>0</v>
      </c>
      <c r="BF31" s="59">
        <f t="shared" si="9"/>
        <v>0</v>
      </c>
      <c r="BG31" s="60"/>
      <c r="BH31" s="60"/>
      <c r="BI31" s="60"/>
      <c r="BJ31" s="60"/>
      <c r="BK31" s="60"/>
      <c r="BL31" s="60"/>
      <c r="BM31" s="60"/>
      <c r="BN31" s="60"/>
      <c r="BO31" s="59">
        <f t="shared" si="10"/>
        <v>0</v>
      </c>
      <c r="BP31" s="60"/>
      <c r="BQ31" s="60"/>
      <c r="BR31" s="60"/>
      <c r="BS31" s="60"/>
      <c r="BT31" s="60"/>
      <c r="BU31" s="60"/>
      <c r="BV31" s="60"/>
      <c r="BW31" s="59">
        <f t="shared" si="0"/>
        <v>0</v>
      </c>
      <c r="BX31" s="60"/>
      <c r="BY31" s="60"/>
      <c r="BZ31" s="62">
        <f t="shared" si="11"/>
        <v>0</v>
      </c>
      <c r="CA31" s="63">
        <v>31.495018491803279</v>
      </c>
      <c r="CB31" s="63">
        <v>31.495018491803279</v>
      </c>
      <c r="CC31" s="63">
        <v>31.495018491803279</v>
      </c>
      <c r="CD31" s="63">
        <v>31.495018491803279</v>
      </c>
      <c r="CE31" s="63">
        <v>31.495018491803279</v>
      </c>
      <c r="CF31" s="63">
        <v>31.495018491803279</v>
      </c>
      <c r="CG31" s="63">
        <v>31.495018491803279</v>
      </c>
      <c r="CH31" s="59">
        <f t="shared" si="12"/>
        <v>220.46512944262295</v>
      </c>
      <c r="CI31" s="60"/>
      <c r="CJ31" s="64"/>
      <c r="CK31" s="64"/>
      <c r="CL31" s="64"/>
      <c r="CM31" s="59">
        <f t="shared" si="13"/>
        <v>0</v>
      </c>
      <c r="CN31" s="61"/>
      <c r="CO31" s="61"/>
      <c r="CP31" s="59">
        <f t="shared" si="14"/>
        <v>0</v>
      </c>
      <c r="CQ31" s="60"/>
      <c r="CR31" s="60"/>
      <c r="CS31" s="60"/>
      <c r="CT31" s="60"/>
      <c r="CU31" s="60"/>
      <c r="CV31" s="59">
        <f t="shared" si="15"/>
        <v>0</v>
      </c>
      <c r="CW31" s="60"/>
      <c r="CX31" s="60"/>
      <c r="CY31" s="60"/>
      <c r="CZ31" s="60"/>
      <c r="DA31" s="60"/>
      <c r="DB31" s="60"/>
      <c r="DC31" s="59">
        <f t="shared" si="16"/>
        <v>0</v>
      </c>
      <c r="DD31" s="65">
        <f t="shared" si="18"/>
        <v>0</v>
      </c>
      <c r="DE31" s="64"/>
      <c r="DF31" s="64">
        <v>143.86000000000001</v>
      </c>
      <c r="DG31" s="64">
        <v>49.81</v>
      </c>
      <c r="DH31" s="66">
        <f t="shared" si="17"/>
        <v>193.67000000000002</v>
      </c>
      <c r="DI31" s="67">
        <f t="shared" si="1"/>
        <v>3229.3648705573769</v>
      </c>
      <c r="DJ31" s="68" t="s">
        <v>174</v>
      </c>
    </row>
    <row r="32" spans="1:114" s="79" customFormat="1" x14ac:dyDescent="0.25">
      <c r="A32" t="s">
        <v>276</v>
      </c>
      <c r="B32" t="s">
        <v>6</v>
      </c>
      <c r="C32" t="s">
        <v>6</v>
      </c>
      <c r="D32" s="49" t="s">
        <v>277</v>
      </c>
      <c r="E32" s="49" t="s">
        <v>278</v>
      </c>
      <c r="F32" s="49" t="s">
        <v>6</v>
      </c>
      <c r="G32" s="49" t="s">
        <v>6</v>
      </c>
      <c r="H32" s="50">
        <v>0</v>
      </c>
      <c r="I32" s="51">
        <v>2056</v>
      </c>
      <c r="J32" s="95" t="s">
        <v>277</v>
      </c>
      <c r="K32" s="53" t="s">
        <v>279</v>
      </c>
      <c r="L32" s="92" t="s">
        <v>280</v>
      </c>
      <c r="M32" s="90" t="s">
        <v>281</v>
      </c>
      <c r="N32" s="90" t="s">
        <v>282</v>
      </c>
      <c r="O32" s="56" t="s">
        <v>85</v>
      </c>
      <c r="P32" s="96">
        <v>7</v>
      </c>
      <c r="Q32" s="58">
        <v>2500</v>
      </c>
      <c r="R32" s="59"/>
      <c r="S32" s="60"/>
      <c r="T32" s="60"/>
      <c r="U32" s="59">
        <f t="shared" si="2"/>
        <v>0</v>
      </c>
      <c r="V32" s="60"/>
      <c r="W32" s="60"/>
      <c r="X32" s="59">
        <f t="shared" si="3"/>
        <v>0</v>
      </c>
      <c r="Y32" s="60"/>
      <c r="Z32" s="60"/>
      <c r="AA32" s="59">
        <f t="shared" si="4"/>
        <v>0</v>
      </c>
      <c r="AB32" s="60"/>
      <c r="AC32" s="60"/>
      <c r="AD32" s="61"/>
      <c r="AE32" s="60"/>
      <c r="AF32" s="60"/>
      <c r="AG32" s="62">
        <f t="shared" si="5"/>
        <v>0</v>
      </c>
      <c r="AH32" s="60"/>
      <c r="AI32" s="60"/>
      <c r="AJ32" s="60"/>
      <c r="AK32" s="60"/>
      <c r="AL32" s="60"/>
      <c r="AM32" s="60"/>
      <c r="AN32" s="60"/>
      <c r="AO32" s="59">
        <f t="shared" si="6"/>
        <v>0</v>
      </c>
      <c r="AP32" s="60"/>
      <c r="AQ32" s="60"/>
      <c r="AR32" s="60"/>
      <c r="AS32" s="60"/>
      <c r="AT32" s="60"/>
      <c r="AU32" s="60"/>
      <c r="AV32" s="60"/>
      <c r="AW32" s="59">
        <f t="shared" si="7"/>
        <v>0</v>
      </c>
      <c r="AX32" s="60"/>
      <c r="AY32" s="60"/>
      <c r="AZ32" s="60"/>
      <c r="BA32" s="60"/>
      <c r="BB32" s="60"/>
      <c r="BC32" s="60"/>
      <c r="BD32" s="60"/>
      <c r="BE32" s="59">
        <f t="shared" si="8"/>
        <v>0</v>
      </c>
      <c r="BF32" s="59">
        <f t="shared" si="9"/>
        <v>0</v>
      </c>
      <c r="BG32" s="60"/>
      <c r="BH32" s="60"/>
      <c r="BI32" s="60"/>
      <c r="BJ32" s="60"/>
      <c r="BK32" s="60"/>
      <c r="BL32" s="60"/>
      <c r="BM32" s="60"/>
      <c r="BN32" s="60"/>
      <c r="BO32" s="59">
        <f t="shared" si="10"/>
        <v>0</v>
      </c>
      <c r="BP32" s="60"/>
      <c r="BQ32" s="60"/>
      <c r="BR32" s="60"/>
      <c r="BS32" s="60"/>
      <c r="BT32" s="60"/>
      <c r="BU32" s="60"/>
      <c r="BV32" s="60"/>
      <c r="BW32" s="59">
        <f t="shared" ref="BW32:BW64" si="19">SUM(BP32:BV32)</f>
        <v>0</v>
      </c>
      <c r="BX32" s="60"/>
      <c r="BY32" s="60">
        <v>81.495714285713802</v>
      </c>
      <c r="BZ32" s="62">
        <f t="shared" si="11"/>
        <v>81.495714285713802</v>
      </c>
      <c r="CA32" s="63">
        <v>89.83803278688525</v>
      </c>
      <c r="CB32" s="63">
        <v>89.83803278688525</v>
      </c>
      <c r="CC32" s="63">
        <v>89.83803278688525</v>
      </c>
      <c r="CD32" s="63">
        <v>89.83803278688525</v>
      </c>
      <c r="CE32" s="63">
        <v>89.83803278688525</v>
      </c>
      <c r="CF32" s="63">
        <v>89.83803278688525</v>
      </c>
      <c r="CG32" s="63">
        <v>89.83803278688525</v>
      </c>
      <c r="CH32" s="59">
        <f t="shared" si="12"/>
        <v>710.36194379391054</v>
      </c>
      <c r="CI32" s="60"/>
      <c r="CJ32" s="64"/>
      <c r="CK32" s="64"/>
      <c r="CL32" s="64"/>
      <c r="CM32" s="59">
        <f t="shared" si="13"/>
        <v>0</v>
      </c>
      <c r="CN32" s="61"/>
      <c r="CO32" s="61"/>
      <c r="CP32" s="59">
        <f t="shared" si="14"/>
        <v>0</v>
      </c>
      <c r="CQ32" s="60"/>
      <c r="CR32" s="60"/>
      <c r="CS32" s="60"/>
      <c r="CT32" s="60"/>
      <c r="CU32" s="60"/>
      <c r="CV32" s="59">
        <f t="shared" si="15"/>
        <v>0</v>
      </c>
      <c r="CW32" s="60"/>
      <c r="CX32" s="60"/>
      <c r="CY32" s="60"/>
      <c r="CZ32" s="60"/>
      <c r="DA32" s="60"/>
      <c r="DB32" s="60"/>
      <c r="DC32" s="59">
        <f t="shared" si="16"/>
        <v>0</v>
      </c>
      <c r="DD32" s="65">
        <f t="shared" si="18"/>
        <v>0</v>
      </c>
      <c r="DE32" s="64"/>
      <c r="DF32" s="64">
        <v>116.8</v>
      </c>
      <c r="DG32" s="64">
        <v>43.59</v>
      </c>
      <c r="DH32" s="66">
        <f t="shared" ref="DH32:DH64" si="20">SUM(DE32:DG32)</f>
        <v>160.38999999999999</v>
      </c>
      <c r="DI32" s="67">
        <f t="shared" si="1"/>
        <v>1629.2480562060896</v>
      </c>
      <c r="DJ32" s="68" t="s">
        <v>279</v>
      </c>
    </row>
    <row r="33" spans="1:114" s="79" customFormat="1" x14ac:dyDescent="0.25">
      <c r="A33" t="s">
        <v>283</v>
      </c>
      <c r="B33" t="s">
        <v>6</v>
      </c>
      <c r="C33" t="s">
        <v>6</v>
      </c>
      <c r="D33" s="49" t="s">
        <v>284</v>
      </c>
      <c r="E33" s="49" t="s">
        <v>285</v>
      </c>
      <c r="F33" s="49" t="s">
        <v>286</v>
      </c>
      <c r="G33" s="49" t="s">
        <v>287</v>
      </c>
      <c r="H33" s="50">
        <v>4165.6099999999997</v>
      </c>
      <c r="I33" s="51">
        <v>2060</v>
      </c>
      <c r="J33" s="91" t="s">
        <v>284</v>
      </c>
      <c r="K33" s="85" t="s">
        <v>288</v>
      </c>
      <c r="L33" s="92" t="s">
        <v>289</v>
      </c>
      <c r="M33" s="90" t="s">
        <v>290</v>
      </c>
      <c r="N33" s="90" t="s">
        <v>291</v>
      </c>
      <c r="O33" s="56" t="s">
        <v>85</v>
      </c>
      <c r="P33" s="57">
        <v>7</v>
      </c>
      <c r="Q33" s="72">
        <v>4165.6099999999997</v>
      </c>
      <c r="R33" s="59"/>
      <c r="S33" s="60"/>
      <c r="T33" s="60"/>
      <c r="U33" s="59">
        <f t="shared" si="2"/>
        <v>0</v>
      </c>
      <c r="V33" s="60"/>
      <c r="W33" s="60"/>
      <c r="X33" s="59">
        <f t="shared" si="3"/>
        <v>0</v>
      </c>
      <c r="Y33" s="60"/>
      <c r="Z33" s="60"/>
      <c r="AA33" s="59">
        <f t="shared" si="4"/>
        <v>0</v>
      </c>
      <c r="AB33" s="60"/>
      <c r="AC33" s="60"/>
      <c r="AD33" s="61"/>
      <c r="AE33" s="60"/>
      <c r="AF33" s="60"/>
      <c r="AG33" s="62">
        <f t="shared" si="5"/>
        <v>0</v>
      </c>
      <c r="AH33" s="60"/>
      <c r="AI33" s="60"/>
      <c r="AJ33" s="60"/>
      <c r="AK33" s="60"/>
      <c r="AL33" s="60"/>
      <c r="AM33" s="60"/>
      <c r="AN33" s="60"/>
      <c r="AO33" s="59">
        <f t="shared" si="6"/>
        <v>0</v>
      </c>
      <c r="AP33" s="60"/>
      <c r="AQ33" s="60"/>
      <c r="AR33" s="60"/>
      <c r="AS33" s="60"/>
      <c r="AT33" s="60"/>
      <c r="AU33" s="60"/>
      <c r="AV33" s="60"/>
      <c r="AW33" s="59">
        <f t="shared" si="7"/>
        <v>0</v>
      </c>
      <c r="AX33" s="60"/>
      <c r="AY33" s="60"/>
      <c r="AZ33" s="60"/>
      <c r="BA33" s="60"/>
      <c r="BB33" s="60"/>
      <c r="BC33" s="60"/>
      <c r="BD33" s="60"/>
      <c r="BE33" s="59">
        <f t="shared" si="8"/>
        <v>0</v>
      </c>
      <c r="BF33" s="59">
        <f t="shared" si="9"/>
        <v>0</v>
      </c>
      <c r="BG33" s="60"/>
      <c r="BH33" s="60"/>
      <c r="BI33" s="60"/>
      <c r="BJ33" s="60"/>
      <c r="BK33" s="60"/>
      <c r="BL33" s="60"/>
      <c r="BM33" s="60"/>
      <c r="BN33" s="60"/>
      <c r="BO33" s="59">
        <f t="shared" si="10"/>
        <v>0</v>
      </c>
      <c r="BP33" s="60"/>
      <c r="BQ33" s="60"/>
      <c r="BR33" s="60"/>
      <c r="BS33" s="60"/>
      <c r="BT33" s="60"/>
      <c r="BU33" s="60"/>
      <c r="BV33" s="60"/>
      <c r="BW33" s="59">
        <f t="shared" si="19"/>
        <v>0</v>
      </c>
      <c r="BX33" s="60"/>
      <c r="BY33" s="60"/>
      <c r="BZ33" s="62">
        <f t="shared" si="11"/>
        <v>0</v>
      </c>
      <c r="CA33" s="63"/>
      <c r="CB33" s="63"/>
      <c r="CC33" s="63"/>
      <c r="CD33" s="63"/>
      <c r="CE33" s="63"/>
      <c r="CF33" s="63"/>
      <c r="CG33" s="63"/>
      <c r="CH33" s="59">
        <f t="shared" si="12"/>
        <v>0</v>
      </c>
      <c r="CI33" s="60"/>
      <c r="CJ33" s="64"/>
      <c r="CK33" s="64"/>
      <c r="CL33" s="64"/>
      <c r="CM33" s="59">
        <f t="shared" si="13"/>
        <v>0</v>
      </c>
      <c r="CN33" s="61"/>
      <c r="CO33" s="61"/>
      <c r="CP33" s="59">
        <f t="shared" si="14"/>
        <v>0</v>
      </c>
      <c r="CQ33" s="60"/>
      <c r="CR33" s="60"/>
      <c r="CS33" s="60"/>
      <c r="CT33" s="60"/>
      <c r="CU33" s="60"/>
      <c r="CV33" s="59">
        <f t="shared" si="15"/>
        <v>0</v>
      </c>
      <c r="CW33" s="60"/>
      <c r="CX33" s="60"/>
      <c r="CY33" s="60"/>
      <c r="CZ33" s="60"/>
      <c r="DA33" s="60"/>
      <c r="DB33" s="60"/>
      <c r="DC33" s="59">
        <f t="shared" si="16"/>
        <v>0</v>
      </c>
      <c r="DD33" s="65">
        <f t="shared" si="18"/>
        <v>0</v>
      </c>
      <c r="DE33" s="64"/>
      <c r="DF33" s="64">
        <v>116.8</v>
      </c>
      <c r="DG33" s="64">
        <v>43.59</v>
      </c>
      <c r="DH33" s="66">
        <f t="shared" si="20"/>
        <v>160.38999999999999</v>
      </c>
      <c r="DI33" s="67">
        <f t="shared" si="1"/>
        <v>4005.22</v>
      </c>
      <c r="DJ33" s="68" t="s">
        <v>93</v>
      </c>
    </row>
    <row r="34" spans="1:114" s="97" customFormat="1" x14ac:dyDescent="0.25">
      <c r="A34" t="s">
        <v>292</v>
      </c>
      <c r="B34" t="s">
        <v>6</v>
      </c>
      <c r="C34" t="s">
        <v>6</v>
      </c>
      <c r="D34" s="49" t="s">
        <v>293</v>
      </c>
      <c r="E34" s="49" t="s">
        <v>294</v>
      </c>
      <c r="F34" s="49" t="s">
        <v>295</v>
      </c>
      <c r="G34" s="49" t="s">
        <v>296</v>
      </c>
      <c r="H34" s="50">
        <v>3536.63</v>
      </c>
      <c r="I34" s="51">
        <v>2065</v>
      </c>
      <c r="J34" s="74" t="s">
        <v>293</v>
      </c>
      <c r="K34" s="83" t="s">
        <v>297</v>
      </c>
      <c r="L34" s="92" t="s">
        <v>6</v>
      </c>
      <c r="M34" s="90" t="s">
        <v>298</v>
      </c>
      <c r="N34" s="90" t="s">
        <v>299</v>
      </c>
      <c r="O34" s="56" t="s">
        <v>85</v>
      </c>
      <c r="P34" s="57">
        <v>7</v>
      </c>
      <c r="Q34" s="59">
        <v>3536.63</v>
      </c>
      <c r="R34" s="59"/>
      <c r="S34" s="60"/>
      <c r="T34" s="60"/>
      <c r="U34" s="59">
        <f t="shared" si="2"/>
        <v>0</v>
      </c>
      <c r="V34" s="60"/>
      <c r="W34" s="60"/>
      <c r="X34" s="59">
        <f t="shared" si="3"/>
        <v>0</v>
      </c>
      <c r="Y34" s="60"/>
      <c r="Z34" s="60"/>
      <c r="AA34" s="59">
        <f t="shared" si="4"/>
        <v>0</v>
      </c>
      <c r="AB34" s="60"/>
      <c r="AC34" s="60"/>
      <c r="AD34" s="61"/>
      <c r="AE34" s="60"/>
      <c r="AF34" s="60"/>
      <c r="AG34" s="62">
        <f t="shared" si="5"/>
        <v>0</v>
      </c>
      <c r="AH34" s="60"/>
      <c r="AI34" s="60"/>
      <c r="AJ34" s="60"/>
      <c r="AK34" s="60"/>
      <c r="AL34" s="60"/>
      <c r="AM34" s="60"/>
      <c r="AN34" s="60"/>
      <c r="AO34" s="59">
        <f t="shared" si="6"/>
        <v>0</v>
      </c>
      <c r="AP34" s="60"/>
      <c r="AQ34" s="60"/>
      <c r="AR34" s="60"/>
      <c r="AS34" s="60"/>
      <c r="AT34" s="60"/>
      <c r="AU34" s="60"/>
      <c r="AV34" s="60"/>
      <c r="AW34" s="59">
        <f t="shared" si="7"/>
        <v>0</v>
      </c>
      <c r="AX34" s="60"/>
      <c r="AY34" s="60"/>
      <c r="AZ34" s="60"/>
      <c r="BA34" s="60"/>
      <c r="BB34" s="60"/>
      <c r="BC34" s="60"/>
      <c r="BD34" s="60"/>
      <c r="BE34" s="59">
        <f t="shared" si="8"/>
        <v>0</v>
      </c>
      <c r="BF34" s="59">
        <f t="shared" si="9"/>
        <v>0</v>
      </c>
      <c r="BG34" s="60"/>
      <c r="BH34" s="60"/>
      <c r="BI34" s="60"/>
      <c r="BJ34" s="60"/>
      <c r="BK34" s="60"/>
      <c r="BL34" s="60"/>
      <c r="BM34" s="60"/>
      <c r="BN34" s="60"/>
      <c r="BO34" s="59">
        <f t="shared" si="10"/>
        <v>0</v>
      </c>
      <c r="BP34" s="60"/>
      <c r="BQ34" s="60"/>
      <c r="BR34" s="60"/>
      <c r="BS34" s="60"/>
      <c r="BT34" s="60"/>
      <c r="BU34" s="60"/>
      <c r="BV34" s="60"/>
      <c r="BW34" s="59">
        <f t="shared" si="19"/>
        <v>0</v>
      </c>
      <c r="BX34" s="60"/>
      <c r="BY34" s="60"/>
      <c r="BZ34" s="62">
        <f t="shared" si="11"/>
        <v>0</v>
      </c>
      <c r="CA34" s="63"/>
      <c r="CB34" s="63"/>
      <c r="CC34" s="63"/>
      <c r="CD34" s="63"/>
      <c r="CE34" s="63"/>
      <c r="CF34" s="63"/>
      <c r="CG34" s="63"/>
      <c r="CH34" s="59">
        <f t="shared" si="12"/>
        <v>0</v>
      </c>
      <c r="CI34" s="60"/>
      <c r="CJ34" s="64"/>
      <c r="CK34" s="64"/>
      <c r="CL34" s="64"/>
      <c r="CM34" s="59">
        <f t="shared" si="13"/>
        <v>0</v>
      </c>
      <c r="CN34" s="61"/>
      <c r="CO34" s="61"/>
      <c r="CP34" s="59">
        <f t="shared" si="14"/>
        <v>0</v>
      </c>
      <c r="CQ34" s="60"/>
      <c r="CR34" s="60"/>
      <c r="CS34" s="60"/>
      <c r="CT34" s="60"/>
      <c r="CU34" s="60"/>
      <c r="CV34" s="59">
        <f t="shared" si="15"/>
        <v>0</v>
      </c>
      <c r="CW34" s="60"/>
      <c r="CX34" s="60"/>
      <c r="CY34" s="60"/>
      <c r="CZ34" s="60"/>
      <c r="DA34" s="60"/>
      <c r="DB34" s="60"/>
      <c r="DC34" s="59">
        <f t="shared" si="16"/>
        <v>0</v>
      </c>
      <c r="DD34" s="65">
        <f t="shared" si="18"/>
        <v>0</v>
      </c>
      <c r="DE34" s="64"/>
      <c r="DF34" s="64">
        <v>116.8</v>
      </c>
      <c r="DG34" s="64">
        <v>43.59</v>
      </c>
      <c r="DH34" s="66">
        <f t="shared" si="20"/>
        <v>160.38999999999999</v>
      </c>
      <c r="DI34" s="67">
        <f t="shared" si="1"/>
        <v>3376.2400000000002</v>
      </c>
      <c r="DJ34" s="68" t="s">
        <v>93</v>
      </c>
    </row>
    <row r="35" spans="1:114" s="79" customFormat="1" x14ac:dyDescent="0.25">
      <c r="A35" t="s">
        <v>300</v>
      </c>
      <c r="B35" t="s">
        <v>6</v>
      </c>
      <c r="C35" t="s">
        <v>6</v>
      </c>
      <c r="D35" s="49" t="s">
        <v>301</v>
      </c>
      <c r="E35" s="49" t="s">
        <v>302</v>
      </c>
      <c r="F35" s="49" t="s">
        <v>303</v>
      </c>
      <c r="G35" s="49" t="s">
        <v>304</v>
      </c>
      <c r="H35" s="50">
        <v>4113.49</v>
      </c>
      <c r="I35" s="51">
        <v>2090</v>
      </c>
      <c r="J35" s="74" t="s">
        <v>301</v>
      </c>
      <c r="K35" s="70" t="s">
        <v>305</v>
      </c>
      <c r="L35" s="92" t="s">
        <v>6</v>
      </c>
      <c r="M35" s="90" t="s">
        <v>306</v>
      </c>
      <c r="N35" s="90" t="s">
        <v>307</v>
      </c>
      <c r="O35" s="56" t="s">
        <v>85</v>
      </c>
      <c r="P35" s="57">
        <v>7</v>
      </c>
      <c r="Q35" s="75">
        <v>4113.49</v>
      </c>
      <c r="R35" s="59"/>
      <c r="S35" s="60"/>
      <c r="T35" s="60"/>
      <c r="U35" s="59">
        <f t="shared" si="2"/>
        <v>0</v>
      </c>
      <c r="V35" s="60"/>
      <c r="W35" s="60"/>
      <c r="X35" s="59">
        <f t="shared" si="3"/>
        <v>0</v>
      </c>
      <c r="Y35" s="60"/>
      <c r="Z35" s="60"/>
      <c r="AA35" s="59">
        <f t="shared" si="4"/>
        <v>0</v>
      </c>
      <c r="AB35" s="60"/>
      <c r="AC35" s="60"/>
      <c r="AD35" s="61"/>
      <c r="AE35" s="60"/>
      <c r="AF35" s="60"/>
      <c r="AG35" s="62">
        <f t="shared" si="5"/>
        <v>0</v>
      </c>
      <c r="AH35" s="60"/>
      <c r="AI35" s="60"/>
      <c r="AJ35" s="60"/>
      <c r="AK35" s="60"/>
      <c r="AL35" s="60"/>
      <c r="AM35" s="60"/>
      <c r="AN35" s="60"/>
      <c r="AO35" s="59">
        <f t="shared" si="6"/>
        <v>0</v>
      </c>
      <c r="AP35" s="60"/>
      <c r="AQ35" s="60"/>
      <c r="AR35" s="60"/>
      <c r="AS35" s="60"/>
      <c r="AT35" s="60"/>
      <c r="AU35" s="60"/>
      <c r="AV35" s="60"/>
      <c r="AW35" s="59">
        <f t="shared" si="7"/>
        <v>0</v>
      </c>
      <c r="AX35" s="60"/>
      <c r="AY35" s="60"/>
      <c r="AZ35" s="60"/>
      <c r="BA35" s="60"/>
      <c r="BB35" s="60"/>
      <c r="BC35" s="60"/>
      <c r="BD35" s="60"/>
      <c r="BE35" s="59">
        <f t="shared" si="8"/>
        <v>0</v>
      </c>
      <c r="BF35" s="59">
        <f t="shared" si="9"/>
        <v>0</v>
      </c>
      <c r="BG35" s="60"/>
      <c r="BH35" s="60"/>
      <c r="BI35" s="60"/>
      <c r="BJ35" s="60"/>
      <c r="BK35" s="60"/>
      <c r="BL35" s="60"/>
      <c r="BM35" s="60"/>
      <c r="BN35" s="60"/>
      <c r="BO35" s="59">
        <f t="shared" si="10"/>
        <v>0</v>
      </c>
      <c r="BP35" s="60"/>
      <c r="BQ35" s="60"/>
      <c r="BR35" s="60"/>
      <c r="BS35" s="60"/>
      <c r="BT35" s="60"/>
      <c r="BU35" s="60"/>
      <c r="BV35" s="60"/>
      <c r="BW35" s="59">
        <f t="shared" si="19"/>
        <v>0</v>
      </c>
      <c r="BX35" s="60"/>
      <c r="BY35" s="60"/>
      <c r="BZ35" s="62">
        <f t="shared" si="11"/>
        <v>0</v>
      </c>
      <c r="CA35" s="63">
        <v>90.6744262295082</v>
      </c>
      <c r="CB35" s="63">
        <v>90.6744262295082</v>
      </c>
      <c r="CC35" s="63">
        <v>90.6744262295082</v>
      </c>
      <c r="CD35" s="63">
        <v>90.6744262295082</v>
      </c>
      <c r="CE35" s="63">
        <v>90.6744262295082</v>
      </c>
      <c r="CF35" s="63">
        <v>90.6744262295082</v>
      </c>
      <c r="CG35" s="63">
        <v>90.6744262295082</v>
      </c>
      <c r="CH35" s="59">
        <f t="shared" si="12"/>
        <v>634.72098360655741</v>
      </c>
      <c r="CI35" s="60"/>
      <c r="CJ35" s="64"/>
      <c r="CK35" s="64"/>
      <c r="CL35" s="64"/>
      <c r="CM35" s="59">
        <f t="shared" si="13"/>
        <v>0</v>
      </c>
      <c r="CN35" s="61"/>
      <c r="CO35" s="61"/>
      <c r="CP35" s="59">
        <f t="shared" si="14"/>
        <v>0</v>
      </c>
      <c r="CQ35" s="60"/>
      <c r="CR35" s="60"/>
      <c r="CS35" s="60"/>
      <c r="CT35" s="60"/>
      <c r="CU35" s="60"/>
      <c r="CV35" s="59">
        <f t="shared" si="15"/>
        <v>0</v>
      </c>
      <c r="CW35" s="60"/>
      <c r="CX35" s="60"/>
      <c r="CY35" s="60"/>
      <c r="CZ35" s="60"/>
      <c r="DA35" s="60"/>
      <c r="DB35" s="60"/>
      <c r="DC35" s="59">
        <f t="shared" si="16"/>
        <v>0</v>
      </c>
      <c r="DD35" s="65">
        <f t="shared" si="18"/>
        <v>0</v>
      </c>
      <c r="DE35" s="64"/>
      <c r="DF35" s="64">
        <v>116.8</v>
      </c>
      <c r="DG35" s="64">
        <v>43.53</v>
      </c>
      <c r="DH35" s="66">
        <f t="shared" si="20"/>
        <v>160.32999999999998</v>
      </c>
      <c r="DI35" s="67">
        <f t="shared" si="1"/>
        <v>3318.4390163934422</v>
      </c>
      <c r="DJ35" s="68" t="s">
        <v>93</v>
      </c>
    </row>
    <row r="36" spans="1:114" s="79" customFormat="1" x14ac:dyDescent="0.25">
      <c r="A36" t="s">
        <v>308</v>
      </c>
      <c r="B36" t="s">
        <v>6</v>
      </c>
      <c r="C36" t="s">
        <v>6</v>
      </c>
      <c r="D36" s="49" t="s">
        <v>309</v>
      </c>
      <c r="E36" s="49" t="s">
        <v>310</v>
      </c>
      <c r="F36" s="49" t="s">
        <v>311</v>
      </c>
      <c r="G36" s="49" t="s">
        <v>312</v>
      </c>
      <c r="H36" s="50">
        <v>5517.39</v>
      </c>
      <c r="I36" s="51">
        <v>1662</v>
      </c>
      <c r="J36" s="98" t="s">
        <v>309</v>
      </c>
      <c r="K36" s="83" t="s">
        <v>313</v>
      </c>
      <c r="L36" s="92" t="s">
        <v>6</v>
      </c>
      <c r="M36" s="92" t="s">
        <v>314</v>
      </c>
      <c r="N36" s="92" t="s">
        <v>315</v>
      </c>
      <c r="O36" s="56" t="s">
        <v>85</v>
      </c>
      <c r="P36" s="57">
        <v>7</v>
      </c>
      <c r="Q36" s="72">
        <v>5517.39</v>
      </c>
      <c r="R36" s="59"/>
      <c r="S36" s="60"/>
      <c r="T36" s="60"/>
      <c r="U36" s="59">
        <f t="shared" si="2"/>
        <v>0</v>
      </c>
      <c r="V36" s="60"/>
      <c r="W36" s="60"/>
      <c r="X36" s="59">
        <f t="shared" si="3"/>
        <v>0</v>
      </c>
      <c r="Y36" s="60"/>
      <c r="Z36" s="60"/>
      <c r="AA36" s="59">
        <f t="shared" si="4"/>
        <v>0</v>
      </c>
      <c r="AB36" s="60"/>
      <c r="AC36" s="60"/>
      <c r="AD36" s="61"/>
      <c r="AE36" s="60"/>
      <c r="AF36" s="60"/>
      <c r="AG36" s="62">
        <f t="shared" si="5"/>
        <v>0</v>
      </c>
      <c r="AH36" s="60"/>
      <c r="AI36" s="60"/>
      <c r="AJ36" s="60"/>
      <c r="AK36" s="60"/>
      <c r="AL36" s="60"/>
      <c r="AM36" s="60"/>
      <c r="AN36" s="60"/>
      <c r="AO36" s="59">
        <f t="shared" si="6"/>
        <v>0</v>
      </c>
      <c r="AP36" s="60"/>
      <c r="AQ36" s="60"/>
      <c r="AR36" s="60"/>
      <c r="AS36" s="60"/>
      <c r="AT36" s="60"/>
      <c r="AU36" s="60"/>
      <c r="AV36" s="60"/>
      <c r="AW36" s="59">
        <f t="shared" si="7"/>
        <v>0</v>
      </c>
      <c r="AX36" s="60"/>
      <c r="AY36" s="60"/>
      <c r="AZ36" s="60"/>
      <c r="BA36" s="60"/>
      <c r="BB36" s="60"/>
      <c r="BC36" s="60"/>
      <c r="BD36" s="60"/>
      <c r="BE36" s="59">
        <f t="shared" si="8"/>
        <v>0</v>
      </c>
      <c r="BF36" s="59">
        <f t="shared" si="9"/>
        <v>0</v>
      </c>
      <c r="BG36" s="60"/>
      <c r="BH36" s="60"/>
      <c r="BI36" s="60"/>
      <c r="BJ36" s="60"/>
      <c r="BK36" s="60"/>
      <c r="BL36" s="60"/>
      <c r="BM36" s="60"/>
      <c r="BN36" s="60"/>
      <c r="BO36" s="59">
        <f t="shared" si="10"/>
        <v>0</v>
      </c>
      <c r="BP36" s="60">
        <v>20.774000000000001</v>
      </c>
      <c r="BQ36" s="60">
        <v>20.774000000000001</v>
      </c>
      <c r="BR36" s="60">
        <v>20.774000000000001</v>
      </c>
      <c r="BS36" s="60">
        <v>20.774000000000001</v>
      </c>
      <c r="BT36" s="60">
        <v>20.774000000000001</v>
      </c>
      <c r="BU36" s="60">
        <v>20.774000000000001</v>
      </c>
      <c r="BV36" s="60">
        <v>20.774000000000001</v>
      </c>
      <c r="BW36" s="59">
        <f t="shared" si="19"/>
        <v>145.41800000000001</v>
      </c>
      <c r="BX36" s="60"/>
      <c r="BY36" s="60">
        <v>111.96852459016463</v>
      </c>
      <c r="BZ36" s="62">
        <f t="shared" si="11"/>
        <v>111.96852459016463</v>
      </c>
      <c r="CA36" s="63">
        <v>87.493114754098357</v>
      </c>
      <c r="CB36" s="63">
        <v>87.493114754098357</v>
      </c>
      <c r="CC36" s="63">
        <v>87.493114754098357</v>
      </c>
      <c r="CD36" s="63">
        <v>87.493114754098357</v>
      </c>
      <c r="CE36" s="63">
        <v>87.493114754098357</v>
      </c>
      <c r="CF36" s="63">
        <v>87.493114754098357</v>
      </c>
      <c r="CG36" s="63">
        <v>87.493114754098357</v>
      </c>
      <c r="CH36" s="59">
        <f t="shared" si="12"/>
        <v>724.42032786885306</v>
      </c>
      <c r="CI36" s="60"/>
      <c r="CJ36" s="64"/>
      <c r="CK36" s="64"/>
      <c r="CL36" s="64"/>
      <c r="CM36" s="59">
        <f t="shared" si="13"/>
        <v>0</v>
      </c>
      <c r="CN36" s="61"/>
      <c r="CO36" s="61"/>
      <c r="CP36" s="59">
        <f t="shared" si="14"/>
        <v>0</v>
      </c>
      <c r="CQ36" s="60"/>
      <c r="CR36" s="60"/>
      <c r="CS36" s="60"/>
      <c r="CT36" s="60"/>
      <c r="CU36" s="60"/>
      <c r="CV36" s="59">
        <f t="shared" si="15"/>
        <v>0</v>
      </c>
      <c r="CW36" s="60"/>
      <c r="CX36" s="60"/>
      <c r="CY36" s="60"/>
      <c r="CZ36" s="60"/>
      <c r="DA36" s="60"/>
      <c r="DB36" s="60"/>
      <c r="DC36" s="59">
        <f t="shared" si="16"/>
        <v>0</v>
      </c>
      <c r="DD36" s="65">
        <f t="shared" si="18"/>
        <v>0</v>
      </c>
      <c r="DE36" s="64"/>
      <c r="DF36" s="64">
        <v>116.8</v>
      </c>
      <c r="DG36" s="64">
        <v>43.53</v>
      </c>
      <c r="DH36" s="66">
        <f t="shared" si="20"/>
        <v>160.32999999999998</v>
      </c>
      <c r="DI36" s="67">
        <f t="shared" si="1"/>
        <v>4487.2216721311479</v>
      </c>
      <c r="DJ36" s="68" t="s">
        <v>93</v>
      </c>
    </row>
    <row r="37" spans="1:114" s="76" customFormat="1" x14ac:dyDescent="0.25">
      <c r="A37" t="s">
        <v>316</v>
      </c>
      <c r="B37" t="s">
        <v>6</v>
      </c>
      <c r="C37" t="s">
        <v>6</v>
      </c>
      <c r="D37" s="49" t="s">
        <v>317</v>
      </c>
      <c r="E37" s="49" t="s">
        <v>318</v>
      </c>
      <c r="F37" s="49" t="s">
        <v>6</v>
      </c>
      <c r="G37" s="49" t="s">
        <v>6</v>
      </c>
      <c r="H37" s="50">
        <v>0</v>
      </c>
      <c r="I37" s="51">
        <v>2271</v>
      </c>
      <c r="J37" s="95" t="s">
        <v>317</v>
      </c>
      <c r="K37" s="99" t="s">
        <v>319</v>
      </c>
      <c r="L37" s="92" t="s">
        <v>320</v>
      </c>
      <c r="M37" s="92" t="s">
        <v>321</v>
      </c>
      <c r="N37" s="92" t="s">
        <v>322</v>
      </c>
      <c r="O37" s="56" t="s">
        <v>85</v>
      </c>
      <c r="P37" s="57">
        <v>7</v>
      </c>
      <c r="Q37" s="58">
        <v>1800</v>
      </c>
      <c r="R37" s="59">
        <v>450</v>
      </c>
      <c r="S37" s="60"/>
      <c r="T37" s="60"/>
      <c r="U37" s="59">
        <f t="shared" si="2"/>
        <v>0</v>
      </c>
      <c r="V37" s="60"/>
      <c r="W37" s="60"/>
      <c r="X37" s="59">
        <f t="shared" si="3"/>
        <v>0</v>
      </c>
      <c r="Y37" s="60"/>
      <c r="Z37" s="60"/>
      <c r="AA37" s="59">
        <f t="shared" si="4"/>
        <v>0</v>
      </c>
      <c r="AB37" s="60"/>
      <c r="AC37" s="60"/>
      <c r="AD37" s="61"/>
      <c r="AE37" s="60"/>
      <c r="AF37" s="60"/>
      <c r="AG37" s="62">
        <f t="shared" si="5"/>
        <v>0</v>
      </c>
      <c r="AH37" s="60"/>
      <c r="AI37" s="60"/>
      <c r="AJ37" s="60"/>
      <c r="AK37" s="60"/>
      <c r="AL37" s="60"/>
      <c r="AM37" s="60"/>
      <c r="AN37" s="60"/>
      <c r="AO37" s="59">
        <f t="shared" si="6"/>
        <v>0</v>
      </c>
      <c r="AP37" s="60"/>
      <c r="AQ37" s="60"/>
      <c r="AR37" s="60"/>
      <c r="AS37" s="60"/>
      <c r="AT37" s="60"/>
      <c r="AU37" s="60"/>
      <c r="AV37" s="60"/>
      <c r="AW37" s="59">
        <f t="shared" si="7"/>
        <v>0</v>
      </c>
      <c r="AX37" s="60"/>
      <c r="AY37" s="60"/>
      <c r="AZ37" s="60"/>
      <c r="BA37" s="60"/>
      <c r="BB37" s="60"/>
      <c r="BC37" s="60"/>
      <c r="BD37" s="60"/>
      <c r="BE37" s="59">
        <f t="shared" si="8"/>
        <v>0</v>
      </c>
      <c r="BF37" s="59">
        <f t="shared" si="9"/>
        <v>0</v>
      </c>
      <c r="BG37" s="60"/>
      <c r="BH37" s="60"/>
      <c r="BI37" s="60"/>
      <c r="BJ37" s="60"/>
      <c r="BK37" s="60"/>
      <c r="BL37" s="60"/>
      <c r="BM37" s="60"/>
      <c r="BN37" s="60"/>
      <c r="BO37" s="59">
        <f t="shared" si="10"/>
        <v>0</v>
      </c>
      <c r="BP37" s="60"/>
      <c r="BQ37" s="60"/>
      <c r="BR37" s="60"/>
      <c r="BS37" s="60"/>
      <c r="BT37" s="60"/>
      <c r="BU37" s="60"/>
      <c r="BV37" s="60"/>
      <c r="BW37" s="59">
        <f t="shared" si="19"/>
        <v>0</v>
      </c>
      <c r="BX37" s="60"/>
      <c r="BY37" s="60"/>
      <c r="BZ37" s="62">
        <f t="shared" si="11"/>
        <v>0</v>
      </c>
      <c r="CA37" s="63">
        <v>66.3144262295082</v>
      </c>
      <c r="CB37" s="63">
        <v>66.3144262295082</v>
      </c>
      <c r="CC37" s="63">
        <v>66.3144262295082</v>
      </c>
      <c r="CD37" s="63">
        <v>66.3144262295082</v>
      </c>
      <c r="CE37" s="63">
        <v>66.3144262295082</v>
      </c>
      <c r="CF37" s="63">
        <v>66.3144262295082</v>
      </c>
      <c r="CG37" s="63">
        <v>66.3144262295082</v>
      </c>
      <c r="CH37" s="59">
        <f t="shared" si="12"/>
        <v>464.20098360655732</v>
      </c>
      <c r="CI37" s="60"/>
      <c r="CJ37" s="64"/>
      <c r="CK37" s="64"/>
      <c r="CL37" s="64"/>
      <c r="CM37" s="59">
        <f t="shared" si="13"/>
        <v>0</v>
      </c>
      <c r="CN37" s="61"/>
      <c r="CO37" s="61"/>
      <c r="CP37" s="59">
        <f t="shared" si="14"/>
        <v>0</v>
      </c>
      <c r="CQ37" s="60"/>
      <c r="CR37" s="60"/>
      <c r="CS37" s="60"/>
      <c r="CT37" s="60"/>
      <c r="CU37" s="60"/>
      <c r="CV37" s="59">
        <f t="shared" si="15"/>
        <v>0</v>
      </c>
      <c r="CW37" s="60"/>
      <c r="CX37" s="60"/>
      <c r="CY37" s="60"/>
      <c r="CZ37" s="60"/>
      <c r="DA37" s="60"/>
      <c r="DB37" s="60"/>
      <c r="DC37" s="59">
        <f t="shared" si="16"/>
        <v>0</v>
      </c>
      <c r="DD37" s="65">
        <f t="shared" si="18"/>
        <v>0</v>
      </c>
      <c r="DE37" s="64"/>
      <c r="DF37" s="64">
        <v>116.8</v>
      </c>
      <c r="DG37" s="64">
        <v>43.53</v>
      </c>
      <c r="DH37" s="66">
        <f t="shared" si="20"/>
        <v>160.32999999999998</v>
      </c>
      <c r="DI37" s="67">
        <f t="shared" si="1"/>
        <v>1625.4690163934429</v>
      </c>
      <c r="DJ37" s="68" t="s">
        <v>319</v>
      </c>
    </row>
    <row r="38" spans="1:114" s="79" customFormat="1" x14ac:dyDescent="0.25">
      <c r="A38" t="s">
        <v>323</v>
      </c>
      <c r="B38" t="s">
        <v>6</v>
      </c>
      <c r="C38" t="s">
        <v>6</v>
      </c>
      <c r="D38" s="49" t="s">
        <v>324</v>
      </c>
      <c r="E38" s="49" t="s">
        <v>325</v>
      </c>
      <c r="F38" s="49" t="s">
        <v>326</v>
      </c>
      <c r="G38" s="49" t="s">
        <v>327</v>
      </c>
      <c r="H38" s="50">
        <v>3200.95</v>
      </c>
      <c r="I38" s="51">
        <v>2562</v>
      </c>
      <c r="J38" s="100" t="s">
        <v>328</v>
      </c>
      <c r="K38" s="77" t="s">
        <v>329</v>
      </c>
      <c r="L38" s="92" t="s">
        <v>6</v>
      </c>
      <c r="M38" s="92" t="s">
        <v>330</v>
      </c>
      <c r="N38" s="92" t="s">
        <v>331</v>
      </c>
      <c r="O38" s="56" t="s">
        <v>85</v>
      </c>
      <c r="P38" s="57">
        <v>7</v>
      </c>
      <c r="Q38" s="75">
        <v>3200.95</v>
      </c>
      <c r="R38" s="59"/>
      <c r="S38" s="60"/>
      <c r="T38" s="60"/>
      <c r="U38" s="59">
        <f t="shared" si="2"/>
        <v>0</v>
      </c>
      <c r="V38" s="60"/>
      <c r="W38" s="60"/>
      <c r="X38" s="59">
        <f t="shared" si="3"/>
        <v>0</v>
      </c>
      <c r="Y38" s="60"/>
      <c r="Z38" s="60"/>
      <c r="AA38" s="59">
        <f t="shared" si="4"/>
        <v>0</v>
      </c>
      <c r="AB38" s="60"/>
      <c r="AC38" s="60"/>
      <c r="AD38" s="61"/>
      <c r="AE38" s="60"/>
      <c r="AF38" s="60"/>
      <c r="AG38" s="62">
        <f t="shared" si="5"/>
        <v>0</v>
      </c>
      <c r="AH38" s="60"/>
      <c r="AI38" s="60"/>
      <c r="AJ38" s="60"/>
      <c r="AK38" s="60"/>
      <c r="AL38" s="60"/>
      <c r="AM38" s="60"/>
      <c r="AN38" s="60"/>
      <c r="AO38" s="59">
        <f t="shared" si="6"/>
        <v>0</v>
      </c>
      <c r="AP38" s="60"/>
      <c r="AQ38" s="60"/>
      <c r="AR38" s="60"/>
      <c r="AS38" s="60"/>
      <c r="AT38" s="60"/>
      <c r="AU38" s="60"/>
      <c r="AV38" s="60"/>
      <c r="AW38" s="59">
        <f t="shared" si="7"/>
        <v>0</v>
      </c>
      <c r="AX38" s="60"/>
      <c r="AY38" s="60"/>
      <c r="AZ38" s="60"/>
      <c r="BA38" s="60"/>
      <c r="BB38" s="60"/>
      <c r="BC38" s="60"/>
      <c r="BD38" s="60"/>
      <c r="BE38" s="59">
        <f t="shared" si="8"/>
        <v>0</v>
      </c>
      <c r="BF38" s="59">
        <f t="shared" si="9"/>
        <v>0</v>
      </c>
      <c r="BG38" s="60"/>
      <c r="BH38" s="60"/>
      <c r="BI38" s="60"/>
      <c r="BJ38" s="60"/>
      <c r="BK38" s="60"/>
      <c r="BL38" s="60"/>
      <c r="BM38" s="60"/>
      <c r="BN38" s="60"/>
      <c r="BO38" s="59">
        <f t="shared" si="10"/>
        <v>0</v>
      </c>
      <c r="BP38" s="60"/>
      <c r="BQ38" s="60"/>
      <c r="BR38" s="60"/>
      <c r="BS38" s="60"/>
      <c r="BT38" s="60"/>
      <c r="BU38" s="60"/>
      <c r="BV38" s="60"/>
      <c r="BW38" s="59">
        <f t="shared" si="19"/>
        <v>0</v>
      </c>
      <c r="BX38" s="60"/>
      <c r="BY38" s="60"/>
      <c r="BZ38" s="62">
        <f t="shared" si="11"/>
        <v>0</v>
      </c>
      <c r="CA38" s="63">
        <v>76.716065573770493</v>
      </c>
      <c r="CB38" s="63">
        <v>76.716065573770493</v>
      </c>
      <c r="CC38" s="63">
        <v>76.716065573770493</v>
      </c>
      <c r="CD38" s="63">
        <v>76.716065573770493</v>
      </c>
      <c r="CE38" s="63">
        <v>76.716065573770493</v>
      </c>
      <c r="CF38" s="63">
        <v>76.716065573770493</v>
      </c>
      <c r="CG38" s="63">
        <v>76.716065573770493</v>
      </c>
      <c r="CH38" s="59">
        <f t="shared" si="12"/>
        <v>537.01245901639345</v>
      </c>
      <c r="CI38" s="60"/>
      <c r="CJ38" s="64"/>
      <c r="CK38" s="64"/>
      <c r="CL38" s="64"/>
      <c r="CM38" s="59">
        <f t="shared" si="13"/>
        <v>0</v>
      </c>
      <c r="CN38" s="61"/>
      <c r="CO38" s="61"/>
      <c r="CP38" s="59">
        <f t="shared" si="14"/>
        <v>0</v>
      </c>
      <c r="CQ38" s="60"/>
      <c r="CR38" s="60"/>
      <c r="CS38" s="60"/>
      <c r="CT38" s="60"/>
      <c r="CU38" s="60"/>
      <c r="CV38" s="59">
        <f t="shared" si="15"/>
        <v>0</v>
      </c>
      <c r="CW38" s="60"/>
      <c r="CX38" s="60"/>
      <c r="CY38" s="60"/>
      <c r="CZ38" s="60"/>
      <c r="DA38" s="60"/>
      <c r="DB38" s="60"/>
      <c r="DC38" s="59">
        <f t="shared" si="16"/>
        <v>0</v>
      </c>
      <c r="DD38" s="65">
        <f t="shared" si="18"/>
        <v>0</v>
      </c>
      <c r="DE38" s="64"/>
      <c r="DF38" s="64">
        <v>116.8</v>
      </c>
      <c r="DG38" s="64">
        <v>43.53</v>
      </c>
      <c r="DH38" s="66">
        <f t="shared" si="20"/>
        <v>160.32999999999998</v>
      </c>
      <c r="DI38" s="67">
        <f t="shared" si="1"/>
        <v>2503.6075409836067</v>
      </c>
      <c r="DJ38" s="68" t="s">
        <v>93</v>
      </c>
    </row>
    <row r="39" spans="1:114" s="79" customFormat="1" x14ac:dyDescent="0.25">
      <c r="A39" t="s">
        <v>332</v>
      </c>
      <c r="B39" t="s">
        <v>6</v>
      </c>
      <c r="C39" t="s">
        <v>6</v>
      </c>
      <c r="D39" s="49" t="s">
        <v>333</v>
      </c>
      <c r="E39" s="49" t="s">
        <v>334</v>
      </c>
      <c r="F39" s="49" t="s">
        <v>335</v>
      </c>
      <c r="G39" s="49" t="s">
        <v>336</v>
      </c>
      <c r="H39" s="50">
        <v>8417.15</v>
      </c>
      <c r="I39" s="51">
        <v>2690</v>
      </c>
      <c r="J39" s="100" t="s">
        <v>333</v>
      </c>
      <c r="K39" s="85" t="s">
        <v>337</v>
      </c>
      <c r="L39" s="92" t="s">
        <v>6</v>
      </c>
      <c r="M39" s="92" t="s">
        <v>338</v>
      </c>
      <c r="N39" s="92" t="s">
        <v>339</v>
      </c>
      <c r="O39" s="56" t="s">
        <v>85</v>
      </c>
      <c r="P39" s="57">
        <v>7</v>
      </c>
      <c r="Q39" s="75">
        <v>8417.15</v>
      </c>
      <c r="R39" s="59"/>
      <c r="S39" s="60"/>
      <c r="T39" s="60"/>
      <c r="U39" s="59">
        <f t="shared" si="2"/>
        <v>0</v>
      </c>
      <c r="V39" s="60"/>
      <c r="W39" s="60"/>
      <c r="X39" s="59">
        <f t="shared" si="3"/>
        <v>0</v>
      </c>
      <c r="Y39" s="60"/>
      <c r="Z39" s="60"/>
      <c r="AA39" s="59">
        <f t="shared" si="4"/>
        <v>0</v>
      </c>
      <c r="AB39" s="60"/>
      <c r="AC39" s="60"/>
      <c r="AD39" s="61"/>
      <c r="AE39" s="60"/>
      <c r="AF39" s="60"/>
      <c r="AG39" s="62">
        <f t="shared" si="5"/>
        <v>0</v>
      </c>
      <c r="AH39" s="60"/>
      <c r="AI39" s="60"/>
      <c r="AJ39" s="60"/>
      <c r="AK39" s="60"/>
      <c r="AL39" s="60"/>
      <c r="AM39" s="60"/>
      <c r="AN39" s="60"/>
      <c r="AO39" s="59">
        <f t="shared" si="6"/>
        <v>0</v>
      </c>
      <c r="AP39" s="60"/>
      <c r="AQ39" s="60"/>
      <c r="AR39" s="60"/>
      <c r="AS39" s="60"/>
      <c r="AT39" s="60"/>
      <c r="AU39" s="60"/>
      <c r="AV39" s="60"/>
      <c r="AW39" s="59">
        <f t="shared" si="7"/>
        <v>0</v>
      </c>
      <c r="AX39" s="60"/>
      <c r="AY39" s="60"/>
      <c r="AZ39" s="60"/>
      <c r="BA39" s="60"/>
      <c r="BB39" s="60"/>
      <c r="BC39" s="60"/>
      <c r="BD39" s="60"/>
      <c r="BE39" s="59">
        <f t="shared" si="8"/>
        <v>0</v>
      </c>
      <c r="BF39" s="59">
        <f t="shared" si="9"/>
        <v>0</v>
      </c>
      <c r="BG39" s="60"/>
      <c r="BH39" s="60"/>
      <c r="BI39" s="60"/>
      <c r="BJ39" s="60"/>
      <c r="BK39" s="60"/>
      <c r="BL39" s="60"/>
      <c r="BM39" s="60"/>
      <c r="BN39" s="60"/>
      <c r="BO39" s="59">
        <f t="shared" si="10"/>
        <v>0</v>
      </c>
      <c r="BP39" s="60"/>
      <c r="BQ39" s="60"/>
      <c r="BR39" s="60"/>
      <c r="BS39" s="60"/>
      <c r="BT39" s="60"/>
      <c r="BU39" s="60"/>
      <c r="BV39" s="60"/>
      <c r="BW39" s="59">
        <f t="shared" si="19"/>
        <v>0</v>
      </c>
      <c r="BX39" s="60"/>
      <c r="BY39" s="60"/>
      <c r="BZ39" s="62">
        <f t="shared" si="11"/>
        <v>0</v>
      </c>
      <c r="CA39" s="63"/>
      <c r="CB39" s="63"/>
      <c r="CC39" s="63"/>
      <c r="CD39" s="63"/>
      <c r="CE39" s="63"/>
      <c r="CF39" s="63"/>
      <c r="CG39" s="63"/>
      <c r="CH39" s="59">
        <f t="shared" si="12"/>
        <v>0</v>
      </c>
      <c r="CI39" s="60"/>
      <c r="CJ39" s="64"/>
      <c r="CK39" s="64"/>
      <c r="CL39" s="64"/>
      <c r="CM39" s="59">
        <f t="shared" si="13"/>
        <v>0</v>
      </c>
      <c r="CN39" s="61"/>
      <c r="CO39" s="61"/>
      <c r="CP39" s="59">
        <f t="shared" si="14"/>
        <v>0</v>
      </c>
      <c r="CQ39" s="60"/>
      <c r="CR39" s="60"/>
      <c r="CS39" s="60"/>
      <c r="CT39" s="60"/>
      <c r="CU39" s="60"/>
      <c r="CV39" s="59">
        <f t="shared" si="15"/>
        <v>0</v>
      </c>
      <c r="CW39" s="60"/>
      <c r="CX39" s="60"/>
      <c r="CY39" s="60"/>
      <c r="CZ39" s="60"/>
      <c r="DA39" s="60"/>
      <c r="DB39" s="60"/>
      <c r="DC39" s="59">
        <f t="shared" si="16"/>
        <v>0</v>
      </c>
      <c r="DD39" s="65">
        <f t="shared" si="18"/>
        <v>0</v>
      </c>
      <c r="DE39" s="64"/>
      <c r="DF39" s="64">
        <v>116.8</v>
      </c>
      <c r="DG39" s="64">
        <v>43.53</v>
      </c>
      <c r="DH39" s="66">
        <f t="shared" si="20"/>
        <v>160.32999999999998</v>
      </c>
      <c r="DI39" s="67">
        <f t="shared" si="1"/>
        <v>8256.82</v>
      </c>
      <c r="DJ39" s="73" t="s">
        <v>93</v>
      </c>
    </row>
    <row r="40" spans="1:114" x14ac:dyDescent="0.25">
      <c r="A40" t="s">
        <v>340</v>
      </c>
      <c r="B40" t="s">
        <v>6</v>
      </c>
      <c r="C40" t="s">
        <v>6</v>
      </c>
      <c r="D40" s="49" t="s">
        <v>341</v>
      </c>
      <c r="E40" s="49" t="s">
        <v>342</v>
      </c>
      <c r="F40" s="49" t="s">
        <v>343</v>
      </c>
      <c r="G40" s="49" t="s">
        <v>344</v>
      </c>
      <c r="H40" s="50">
        <v>5097.8599999999997</v>
      </c>
      <c r="I40" s="51">
        <v>3025</v>
      </c>
      <c r="J40" s="100" t="s">
        <v>341</v>
      </c>
      <c r="K40" s="85" t="s">
        <v>345</v>
      </c>
      <c r="L40" s="92" t="s">
        <v>6</v>
      </c>
      <c r="M40" s="92" t="s">
        <v>346</v>
      </c>
      <c r="N40" s="92" t="s">
        <v>347</v>
      </c>
      <c r="O40" s="56" t="s">
        <v>85</v>
      </c>
      <c r="P40" s="57">
        <v>7</v>
      </c>
      <c r="Q40" s="75">
        <v>5097.8599999999997</v>
      </c>
      <c r="R40" s="59"/>
      <c r="S40" s="60"/>
      <c r="T40" s="60"/>
      <c r="U40" s="59">
        <f t="shared" si="2"/>
        <v>0</v>
      </c>
      <c r="V40" s="60"/>
      <c r="W40" s="60"/>
      <c r="X40" s="59">
        <f t="shared" si="3"/>
        <v>0</v>
      </c>
      <c r="Y40" s="60"/>
      <c r="Z40" s="60"/>
      <c r="AA40" s="59">
        <f t="shared" si="4"/>
        <v>0</v>
      </c>
      <c r="AB40" s="60"/>
      <c r="AC40" s="60"/>
      <c r="AD40" s="61"/>
      <c r="AE40" s="60"/>
      <c r="AF40" s="60"/>
      <c r="AG40" s="62">
        <f t="shared" si="5"/>
        <v>0</v>
      </c>
      <c r="AH40" s="60"/>
      <c r="AI40" s="60"/>
      <c r="AJ40" s="60"/>
      <c r="AK40" s="60"/>
      <c r="AL40" s="60"/>
      <c r="AM40" s="60"/>
      <c r="AN40" s="60"/>
      <c r="AO40" s="59">
        <f t="shared" si="6"/>
        <v>0</v>
      </c>
      <c r="AP40" s="60"/>
      <c r="AQ40" s="60"/>
      <c r="AR40" s="60"/>
      <c r="AS40" s="60"/>
      <c r="AT40" s="60"/>
      <c r="AU40" s="60"/>
      <c r="AV40" s="60"/>
      <c r="AW40" s="59">
        <f t="shared" si="7"/>
        <v>0</v>
      </c>
      <c r="AX40" s="60"/>
      <c r="AY40" s="60"/>
      <c r="AZ40" s="60"/>
      <c r="BA40" s="60"/>
      <c r="BB40" s="60"/>
      <c r="BC40" s="60"/>
      <c r="BD40" s="60"/>
      <c r="BE40" s="59">
        <f t="shared" si="8"/>
        <v>0</v>
      </c>
      <c r="BF40" s="59">
        <f t="shared" si="9"/>
        <v>0</v>
      </c>
      <c r="BG40" s="60"/>
      <c r="BH40" s="60"/>
      <c r="BI40" s="60"/>
      <c r="BJ40" s="60"/>
      <c r="BK40" s="60"/>
      <c r="BL40" s="60"/>
      <c r="BM40" s="60"/>
      <c r="BN40" s="60"/>
      <c r="BO40" s="59">
        <f t="shared" si="10"/>
        <v>0</v>
      </c>
      <c r="BP40" s="60"/>
      <c r="BQ40" s="60"/>
      <c r="BR40" s="60"/>
      <c r="BS40" s="60"/>
      <c r="BT40" s="60"/>
      <c r="BU40" s="60"/>
      <c r="BV40" s="60"/>
      <c r="BW40" s="59">
        <f t="shared" si="19"/>
        <v>0</v>
      </c>
      <c r="BX40" s="60"/>
      <c r="BY40" s="60"/>
      <c r="BZ40" s="62">
        <f t="shared" si="11"/>
        <v>0</v>
      </c>
      <c r="CA40" s="63">
        <v>64.841967213114742</v>
      </c>
      <c r="CB40" s="63">
        <v>64.841967213114742</v>
      </c>
      <c r="CC40" s="63">
        <v>64.841967213114742</v>
      </c>
      <c r="CD40" s="63">
        <v>64.841967213114742</v>
      </c>
      <c r="CE40" s="63">
        <v>64.841967213114742</v>
      </c>
      <c r="CF40" s="63">
        <v>64.841967213114742</v>
      </c>
      <c r="CG40" s="63">
        <v>64.841967213114742</v>
      </c>
      <c r="CH40" s="59">
        <f t="shared" si="12"/>
        <v>453.8937704918032</v>
      </c>
      <c r="CI40" s="60"/>
      <c r="CJ40" s="64"/>
      <c r="CK40" s="64"/>
      <c r="CL40" s="64"/>
      <c r="CM40" s="59">
        <f t="shared" si="13"/>
        <v>0</v>
      </c>
      <c r="CN40" s="61"/>
      <c r="CO40" s="61"/>
      <c r="CP40" s="59">
        <f t="shared" si="14"/>
        <v>0</v>
      </c>
      <c r="CQ40" s="60"/>
      <c r="CR40" s="60"/>
      <c r="CS40" s="60"/>
      <c r="CT40" s="60"/>
      <c r="CU40" s="60"/>
      <c r="CV40" s="59">
        <f t="shared" si="15"/>
        <v>0</v>
      </c>
      <c r="CW40" s="60"/>
      <c r="CX40" s="60"/>
      <c r="CY40" s="60"/>
      <c r="CZ40" s="60"/>
      <c r="DA40" s="60"/>
      <c r="DB40" s="60"/>
      <c r="DC40" s="59">
        <f t="shared" si="16"/>
        <v>0</v>
      </c>
      <c r="DD40" s="65">
        <f t="shared" si="18"/>
        <v>0</v>
      </c>
      <c r="DE40" s="64"/>
      <c r="DF40" s="64">
        <v>116.8</v>
      </c>
      <c r="DG40" s="64">
        <v>43.48</v>
      </c>
      <c r="DH40" s="66">
        <f t="shared" si="20"/>
        <v>160.28</v>
      </c>
      <c r="DI40" s="67">
        <f t="shared" si="1"/>
        <v>4483.6862295081964</v>
      </c>
      <c r="DJ40" s="68" t="s">
        <v>93</v>
      </c>
    </row>
    <row r="41" spans="1:114" x14ac:dyDescent="0.25">
      <c r="A41" t="s">
        <v>348</v>
      </c>
      <c r="B41" t="s">
        <v>6</v>
      </c>
      <c r="C41" t="s">
        <v>6</v>
      </c>
      <c r="D41" s="49" t="s">
        <v>349</v>
      </c>
      <c r="E41" s="49" t="s">
        <v>350</v>
      </c>
      <c r="F41" s="49" t="s">
        <v>351</v>
      </c>
      <c r="G41" s="49" t="s">
        <v>351</v>
      </c>
      <c r="H41" s="50">
        <v>1993.5</v>
      </c>
      <c r="I41" s="51">
        <v>3220</v>
      </c>
      <c r="J41" s="100" t="s">
        <v>349</v>
      </c>
      <c r="K41" s="82" t="s">
        <v>352</v>
      </c>
      <c r="L41" s="92" t="s">
        <v>6</v>
      </c>
      <c r="M41" s="92" t="s">
        <v>353</v>
      </c>
      <c r="N41" s="92" t="s">
        <v>354</v>
      </c>
      <c r="O41" s="56" t="s">
        <v>85</v>
      </c>
      <c r="P41" s="57">
        <v>4</v>
      </c>
      <c r="Q41" s="75">
        <v>3193.5</v>
      </c>
      <c r="R41" s="59"/>
      <c r="S41" s="60"/>
      <c r="T41" s="60"/>
      <c r="U41" s="59">
        <f t="shared" si="2"/>
        <v>0</v>
      </c>
      <c r="V41" s="60"/>
      <c r="W41" s="60"/>
      <c r="X41" s="59">
        <f t="shared" si="3"/>
        <v>0</v>
      </c>
      <c r="Y41" s="60"/>
      <c r="Z41" s="60"/>
      <c r="AA41" s="59">
        <f t="shared" si="4"/>
        <v>0</v>
      </c>
      <c r="AB41" s="60"/>
      <c r="AC41" s="60"/>
      <c r="AD41" s="61"/>
      <c r="AE41" s="60"/>
      <c r="AF41" s="60"/>
      <c r="AG41" s="62">
        <f t="shared" si="5"/>
        <v>0</v>
      </c>
      <c r="AH41" s="60"/>
      <c r="AI41" s="60"/>
      <c r="AJ41" s="60"/>
      <c r="AK41" s="60"/>
      <c r="AL41" s="60"/>
      <c r="AM41" s="60"/>
      <c r="AN41" s="60"/>
      <c r="AO41" s="59">
        <f t="shared" si="6"/>
        <v>0</v>
      </c>
      <c r="AP41" s="60"/>
      <c r="AQ41" s="60"/>
      <c r="AR41" s="60"/>
      <c r="AS41" s="60"/>
      <c r="AT41" s="60"/>
      <c r="AU41" s="60"/>
      <c r="AV41" s="60"/>
      <c r="AW41" s="59">
        <f t="shared" si="7"/>
        <v>0</v>
      </c>
      <c r="AX41" s="60"/>
      <c r="AY41" s="60">
        <v>284.76</v>
      </c>
      <c r="AZ41" s="60">
        <v>284.76</v>
      </c>
      <c r="BA41" s="60">
        <v>284.76</v>
      </c>
      <c r="BB41" s="60"/>
      <c r="BC41" s="60"/>
      <c r="BD41" s="60"/>
      <c r="BE41" s="59">
        <f t="shared" si="8"/>
        <v>854.28</v>
      </c>
      <c r="BF41" s="59">
        <f t="shared" si="9"/>
        <v>854.28</v>
      </c>
      <c r="BG41" s="60"/>
      <c r="BH41" s="60"/>
      <c r="BI41" s="60"/>
      <c r="BJ41" s="60"/>
      <c r="BK41" s="60"/>
      <c r="BL41" s="60"/>
      <c r="BM41" s="60"/>
      <c r="BN41" s="60"/>
      <c r="BO41" s="59">
        <f t="shared" si="10"/>
        <v>0</v>
      </c>
      <c r="BP41" s="60"/>
      <c r="BQ41" s="60"/>
      <c r="BR41" s="60"/>
      <c r="BS41" s="60"/>
      <c r="BT41" s="60"/>
      <c r="BU41" s="60"/>
      <c r="BV41" s="60"/>
      <c r="BW41" s="59">
        <f t="shared" si="19"/>
        <v>0</v>
      </c>
      <c r="BX41" s="60"/>
      <c r="BY41" s="60"/>
      <c r="BZ41" s="62">
        <f t="shared" si="11"/>
        <v>0</v>
      </c>
      <c r="CA41" s="63"/>
      <c r="CB41" s="63"/>
      <c r="CC41" s="63"/>
      <c r="CD41" s="63"/>
      <c r="CE41" s="63"/>
      <c r="CF41" s="63"/>
      <c r="CG41" s="63"/>
      <c r="CH41" s="59">
        <f t="shared" si="12"/>
        <v>0</v>
      </c>
      <c r="CI41" s="60"/>
      <c r="CJ41" s="64"/>
      <c r="CK41" s="64"/>
      <c r="CL41" s="64"/>
      <c r="CM41" s="59">
        <f t="shared" si="13"/>
        <v>0</v>
      </c>
      <c r="CN41" s="61"/>
      <c r="CO41" s="61"/>
      <c r="CP41" s="59">
        <f t="shared" si="14"/>
        <v>0</v>
      </c>
      <c r="CQ41" s="60"/>
      <c r="CR41" s="60"/>
      <c r="CS41" s="60"/>
      <c r="CT41" s="60"/>
      <c r="CU41" s="60"/>
      <c r="CV41" s="59">
        <f t="shared" si="15"/>
        <v>0</v>
      </c>
      <c r="CW41" s="60"/>
      <c r="CX41" s="60"/>
      <c r="CY41" s="60"/>
      <c r="CZ41" s="60"/>
      <c r="DA41" s="60"/>
      <c r="DB41" s="60"/>
      <c r="DC41" s="59">
        <f t="shared" si="16"/>
        <v>0</v>
      </c>
      <c r="DD41" s="65">
        <f t="shared" si="18"/>
        <v>0</v>
      </c>
      <c r="DE41" s="64"/>
      <c r="DF41" s="64">
        <v>0</v>
      </c>
      <c r="DG41" s="64">
        <v>28.39</v>
      </c>
      <c r="DH41" s="66">
        <f t="shared" si="20"/>
        <v>28.39</v>
      </c>
      <c r="DI41" s="67">
        <f t="shared" si="1"/>
        <v>2310.8300000000004</v>
      </c>
      <c r="DJ41" s="73" t="s">
        <v>174</v>
      </c>
    </row>
    <row r="42" spans="1:114" s="79" customFormat="1" x14ac:dyDescent="0.25">
      <c r="A42" t="s">
        <v>355</v>
      </c>
      <c r="B42" t="s">
        <v>6</v>
      </c>
      <c r="C42" t="s">
        <v>6</v>
      </c>
      <c r="D42" s="49" t="s">
        <v>356</v>
      </c>
      <c r="E42" s="49" t="s">
        <v>357</v>
      </c>
      <c r="F42" s="49" t="s">
        <v>358</v>
      </c>
      <c r="G42" s="49" t="s">
        <v>359</v>
      </c>
      <c r="H42" s="50">
        <v>5046.08</v>
      </c>
      <c r="I42" s="51">
        <v>3604</v>
      </c>
      <c r="J42" s="100" t="s">
        <v>356</v>
      </c>
      <c r="K42" s="70" t="s">
        <v>360</v>
      </c>
      <c r="L42" s="92" t="s">
        <v>6</v>
      </c>
      <c r="M42" s="92" t="s">
        <v>361</v>
      </c>
      <c r="N42" s="92" t="s">
        <v>362</v>
      </c>
      <c r="O42" s="56" t="s">
        <v>85</v>
      </c>
      <c r="P42" s="57">
        <v>7</v>
      </c>
      <c r="Q42" s="59">
        <v>5046.08</v>
      </c>
      <c r="R42" s="59"/>
      <c r="S42" s="60"/>
      <c r="T42" s="60"/>
      <c r="U42" s="59">
        <f t="shared" si="2"/>
        <v>0</v>
      </c>
      <c r="V42" s="60"/>
      <c r="W42" s="60"/>
      <c r="X42" s="59">
        <f t="shared" si="3"/>
        <v>0</v>
      </c>
      <c r="Y42" s="60"/>
      <c r="Z42" s="60"/>
      <c r="AA42" s="59">
        <f t="shared" si="4"/>
        <v>0</v>
      </c>
      <c r="AB42" s="60"/>
      <c r="AC42" s="60"/>
      <c r="AD42" s="61"/>
      <c r="AE42" s="60"/>
      <c r="AF42" s="60"/>
      <c r="AG42" s="62">
        <f t="shared" si="5"/>
        <v>0</v>
      </c>
      <c r="AH42" s="60"/>
      <c r="AI42" s="60"/>
      <c r="AJ42" s="60"/>
      <c r="AK42" s="60"/>
      <c r="AL42" s="60"/>
      <c r="AM42" s="60"/>
      <c r="AN42" s="60"/>
      <c r="AO42" s="59">
        <f t="shared" si="6"/>
        <v>0</v>
      </c>
      <c r="AP42" s="60"/>
      <c r="AQ42" s="60"/>
      <c r="AR42" s="60"/>
      <c r="AS42" s="60"/>
      <c r="AT42" s="60"/>
      <c r="AU42" s="60"/>
      <c r="AV42" s="60"/>
      <c r="AW42" s="59">
        <f t="shared" si="7"/>
        <v>0</v>
      </c>
      <c r="AX42" s="60"/>
      <c r="AY42" s="60"/>
      <c r="AZ42" s="60"/>
      <c r="BA42" s="60"/>
      <c r="BB42" s="60"/>
      <c r="BC42" s="60"/>
      <c r="BD42" s="60"/>
      <c r="BE42" s="59">
        <f t="shared" si="8"/>
        <v>0</v>
      </c>
      <c r="BF42" s="59">
        <f t="shared" si="9"/>
        <v>0</v>
      </c>
      <c r="BG42" s="60"/>
      <c r="BH42" s="60"/>
      <c r="BI42" s="60"/>
      <c r="BJ42" s="60"/>
      <c r="BK42" s="60"/>
      <c r="BL42" s="60"/>
      <c r="BM42" s="60"/>
      <c r="BN42" s="60"/>
      <c r="BO42" s="59">
        <f t="shared" si="10"/>
        <v>0</v>
      </c>
      <c r="BP42" s="60"/>
      <c r="BQ42" s="60"/>
      <c r="BR42" s="60"/>
      <c r="BS42" s="60"/>
      <c r="BT42" s="60"/>
      <c r="BU42" s="60"/>
      <c r="BV42" s="60"/>
      <c r="BW42" s="59">
        <f t="shared" si="19"/>
        <v>0</v>
      </c>
      <c r="BX42" s="60"/>
      <c r="BY42" s="60"/>
      <c r="BZ42" s="62">
        <f t="shared" si="11"/>
        <v>0</v>
      </c>
      <c r="CA42" s="63"/>
      <c r="CB42" s="63"/>
      <c r="CC42" s="63"/>
      <c r="CD42" s="63"/>
      <c r="CE42" s="63"/>
      <c r="CF42" s="63"/>
      <c r="CG42" s="63"/>
      <c r="CH42" s="59">
        <f t="shared" si="12"/>
        <v>0</v>
      </c>
      <c r="CI42" s="60"/>
      <c r="CJ42" s="64"/>
      <c r="CK42" s="64"/>
      <c r="CL42" s="64"/>
      <c r="CM42" s="59">
        <f t="shared" si="13"/>
        <v>0</v>
      </c>
      <c r="CN42" s="61"/>
      <c r="CO42" s="61"/>
      <c r="CP42" s="59">
        <f t="shared" si="14"/>
        <v>0</v>
      </c>
      <c r="CQ42" s="60"/>
      <c r="CR42" s="60"/>
      <c r="CS42" s="60"/>
      <c r="CT42" s="60"/>
      <c r="CU42" s="60"/>
      <c r="CV42" s="59">
        <f t="shared" si="15"/>
        <v>0</v>
      </c>
      <c r="CW42" s="60"/>
      <c r="CX42" s="60"/>
      <c r="CY42" s="60"/>
      <c r="CZ42" s="60"/>
      <c r="DA42" s="60"/>
      <c r="DB42" s="60"/>
      <c r="DC42" s="59">
        <f t="shared" si="16"/>
        <v>0</v>
      </c>
      <c r="DD42" s="65">
        <f t="shared" si="18"/>
        <v>0</v>
      </c>
      <c r="DE42" s="64"/>
      <c r="DF42" s="64">
        <v>116.8</v>
      </c>
      <c r="DG42" s="64">
        <v>43.48</v>
      </c>
      <c r="DH42" s="66">
        <f t="shared" si="20"/>
        <v>160.28</v>
      </c>
      <c r="DI42" s="67">
        <f t="shared" si="1"/>
        <v>4885.8</v>
      </c>
      <c r="DJ42" s="68" t="s">
        <v>93</v>
      </c>
    </row>
    <row r="43" spans="1:114" s="79" customFormat="1" x14ac:dyDescent="0.25">
      <c r="A43" t="s">
        <v>363</v>
      </c>
      <c r="B43" t="s">
        <v>6</v>
      </c>
      <c r="C43" t="s">
        <v>6</v>
      </c>
      <c r="D43" s="49" t="s">
        <v>364</v>
      </c>
      <c r="E43" s="49" t="s">
        <v>365</v>
      </c>
      <c r="F43" s="49" t="s">
        <v>366</v>
      </c>
      <c r="G43" s="49" t="s">
        <v>367</v>
      </c>
      <c r="H43" s="50">
        <v>1766.82</v>
      </c>
      <c r="I43" s="51">
        <v>3733</v>
      </c>
      <c r="J43" s="100" t="s">
        <v>364</v>
      </c>
      <c r="K43" s="77" t="s">
        <v>368</v>
      </c>
      <c r="L43" s="92" t="s">
        <v>6</v>
      </c>
      <c r="M43" s="92" t="s">
        <v>369</v>
      </c>
      <c r="N43" s="92" t="s">
        <v>370</v>
      </c>
      <c r="O43" s="56" t="s">
        <v>85</v>
      </c>
      <c r="P43" s="57">
        <v>3</v>
      </c>
      <c r="Q43" s="59">
        <v>1766.82</v>
      </c>
      <c r="R43" s="59"/>
      <c r="S43" s="60"/>
      <c r="T43" s="60"/>
      <c r="U43" s="59">
        <f t="shared" si="2"/>
        <v>0</v>
      </c>
      <c r="V43" s="60"/>
      <c r="W43" s="60"/>
      <c r="X43" s="59">
        <f t="shared" si="3"/>
        <v>0</v>
      </c>
      <c r="Y43" s="60"/>
      <c r="Z43" s="60"/>
      <c r="AA43" s="59">
        <f t="shared" si="4"/>
        <v>0</v>
      </c>
      <c r="AB43" s="60"/>
      <c r="AC43" s="60"/>
      <c r="AD43" s="61"/>
      <c r="AE43" s="60"/>
      <c r="AF43" s="60"/>
      <c r="AG43" s="62">
        <f t="shared" si="5"/>
        <v>0</v>
      </c>
      <c r="AH43" s="60"/>
      <c r="AI43" s="60"/>
      <c r="AJ43" s="60"/>
      <c r="AK43" s="60"/>
      <c r="AL43" s="60"/>
      <c r="AM43" s="60"/>
      <c r="AN43" s="60"/>
      <c r="AO43" s="59">
        <f t="shared" si="6"/>
        <v>0</v>
      </c>
      <c r="AP43" s="60"/>
      <c r="AQ43" s="60"/>
      <c r="AR43" s="60"/>
      <c r="AS43" s="60"/>
      <c r="AT43" s="60"/>
      <c r="AU43" s="60"/>
      <c r="AV43" s="60"/>
      <c r="AW43" s="59">
        <f t="shared" si="7"/>
        <v>0</v>
      </c>
      <c r="AX43" s="60"/>
      <c r="AY43" s="60"/>
      <c r="AZ43" s="60"/>
      <c r="BA43" s="60">
        <v>249.23</v>
      </c>
      <c r="BB43" s="60">
        <v>249.23</v>
      </c>
      <c r="BC43" s="60">
        <v>249.23</v>
      </c>
      <c r="BD43" s="60">
        <v>249.23</v>
      </c>
      <c r="BE43" s="59">
        <f t="shared" si="8"/>
        <v>996.92</v>
      </c>
      <c r="BF43" s="59">
        <f t="shared" si="9"/>
        <v>996.92</v>
      </c>
      <c r="BG43" s="60"/>
      <c r="BH43" s="60"/>
      <c r="BI43" s="60"/>
      <c r="BJ43" s="60"/>
      <c r="BK43" s="60"/>
      <c r="BL43" s="60"/>
      <c r="BM43" s="60"/>
      <c r="BN43" s="60"/>
      <c r="BO43" s="59">
        <f t="shared" si="10"/>
        <v>0</v>
      </c>
      <c r="BP43" s="60"/>
      <c r="BQ43" s="60"/>
      <c r="BR43" s="60"/>
      <c r="BS43" s="60"/>
      <c r="BT43" s="60"/>
      <c r="BU43" s="60"/>
      <c r="BV43" s="60"/>
      <c r="BW43" s="59">
        <f t="shared" si="19"/>
        <v>0</v>
      </c>
      <c r="BX43" s="60"/>
      <c r="BY43" s="60"/>
      <c r="BZ43" s="62">
        <f t="shared" si="11"/>
        <v>0</v>
      </c>
      <c r="CA43" s="63">
        <v>28.518688524590164</v>
      </c>
      <c r="CB43" s="63">
        <v>28.518688524590164</v>
      </c>
      <c r="CC43" s="63">
        <v>28.518688524590164</v>
      </c>
      <c r="CD43" s="63"/>
      <c r="CE43" s="63"/>
      <c r="CF43" s="63"/>
      <c r="CG43" s="63"/>
      <c r="CH43" s="101">
        <f t="shared" si="12"/>
        <v>85.556065573770496</v>
      </c>
      <c r="CI43" s="60"/>
      <c r="CJ43" s="64"/>
      <c r="CK43" s="64"/>
      <c r="CL43" s="64"/>
      <c r="CM43" s="59">
        <f t="shared" si="13"/>
        <v>0</v>
      </c>
      <c r="CN43" s="61"/>
      <c r="CO43" s="61"/>
      <c r="CP43" s="59">
        <f t="shared" si="14"/>
        <v>0</v>
      </c>
      <c r="CQ43" s="60"/>
      <c r="CR43" s="60"/>
      <c r="CS43" s="60"/>
      <c r="CT43" s="60"/>
      <c r="CU43" s="60"/>
      <c r="CV43" s="59">
        <f t="shared" si="15"/>
        <v>0</v>
      </c>
      <c r="CW43" s="60"/>
      <c r="CX43" s="60"/>
      <c r="CY43" s="60"/>
      <c r="CZ43" s="60"/>
      <c r="DA43" s="60"/>
      <c r="DB43" s="60"/>
      <c r="DC43" s="59">
        <f t="shared" si="16"/>
        <v>0</v>
      </c>
      <c r="DD43" s="65">
        <f t="shared" si="18"/>
        <v>0</v>
      </c>
      <c r="DE43" s="64"/>
      <c r="DF43" s="64">
        <v>0</v>
      </c>
      <c r="DG43" s="64">
        <v>18.63</v>
      </c>
      <c r="DH43" s="66">
        <f t="shared" si="20"/>
        <v>18.63</v>
      </c>
      <c r="DI43" s="67">
        <f t="shared" si="1"/>
        <v>665.71393442622946</v>
      </c>
      <c r="DJ43" s="68" t="s">
        <v>93</v>
      </c>
    </row>
    <row r="44" spans="1:114" s="76" customFormat="1" x14ac:dyDescent="0.25">
      <c r="A44" t="s">
        <v>371</v>
      </c>
      <c r="B44" t="s">
        <v>6</v>
      </c>
      <c r="C44" t="s">
        <v>6</v>
      </c>
      <c r="D44" s="49" t="s">
        <v>372</v>
      </c>
      <c r="E44" s="49" t="s">
        <v>373</v>
      </c>
      <c r="F44" s="49" t="s">
        <v>374</v>
      </c>
      <c r="G44" s="49" t="s">
        <v>374</v>
      </c>
      <c r="H44" s="50">
        <v>1993.5</v>
      </c>
      <c r="I44" s="51">
        <v>3781</v>
      </c>
      <c r="J44" s="100" t="s">
        <v>372</v>
      </c>
      <c r="K44" s="82" t="s">
        <v>375</v>
      </c>
      <c r="L44" s="92" t="s">
        <v>376</v>
      </c>
      <c r="M44" s="92" t="s">
        <v>377</v>
      </c>
      <c r="N44" s="92" t="s">
        <v>378</v>
      </c>
      <c r="O44" s="56" t="s">
        <v>85</v>
      </c>
      <c r="P44" s="57">
        <v>7</v>
      </c>
      <c r="Q44" s="75">
        <v>3343.5</v>
      </c>
      <c r="R44" s="59"/>
      <c r="S44" s="60"/>
      <c r="T44" s="60"/>
      <c r="U44" s="59">
        <f t="shared" si="2"/>
        <v>0</v>
      </c>
      <c r="V44" s="60"/>
      <c r="W44" s="60"/>
      <c r="X44" s="59">
        <f t="shared" si="3"/>
        <v>0</v>
      </c>
      <c r="Y44" s="60"/>
      <c r="Z44" s="60"/>
      <c r="AA44" s="59">
        <f t="shared" si="4"/>
        <v>0</v>
      </c>
      <c r="AB44" s="60"/>
      <c r="AC44" s="60"/>
      <c r="AD44" s="61"/>
      <c r="AE44" s="60"/>
      <c r="AF44" s="60"/>
      <c r="AG44" s="62">
        <f t="shared" si="5"/>
        <v>0</v>
      </c>
      <c r="AH44" s="60"/>
      <c r="AI44" s="60"/>
      <c r="AJ44" s="60"/>
      <c r="AK44" s="60"/>
      <c r="AL44" s="60"/>
      <c r="AM44" s="60"/>
      <c r="AN44" s="60"/>
      <c r="AO44" s="59">
        <f t="shared" si="6"/>
        <v>0</v>
      </c>
      <c r="AP44" s="60"/>
      <c r="AQ44" s="60"/>
      <c r="AR44" s="60"/>
      <c r="AS44" s="60"/>
      <c r="AT44" s="60"/>
      <c r="AU44" s="60"/>
      <c r="AV44" s="60"/>
      <c r="AW44" s="59">
        <f t="shared" si="7"/>
        <v>0</v>
      </c>
      <c r="AX44" s="60"/>
      <c r="AY44" s="60"/>
      <c r="AZ44" s="60"/>
      <c r="BA44" s="60"/>
      <c r="BB44" s="60"/>
      <c r="BC44" s="60"/>
      <c r="BD44" s="60"/>
      <c r="BE44" s="59">
        <f t="shared" si="8"/>
        <v>0</v>
      </c>
      <c r="BF44" s="59">
        <f t="shared" si="9"/>
        <v>0</v>
      </c>
      <c r="BG44" s="60"/>
      <c r="BH44" s="60"/>
      <c r="BI44" s="60"/>
      <c r="BJ44" s="60"/>
      <c r="BK44" s="60"/>
      <c r="BL44" s="60"/>
      <c r="BM44" s="60"/>
      <c r="BN44" s="60"/>
      <c r="BO44" s="59">
        <f t="shared" si="10"/>
        <v>0</v>
      </c>
      <c r="BP44" s="60"/>
      <c r="BQ44" s="60"/>
      <c r="BR44" s="60"/>
      <c r="BS44" s="60"/>
      <c r="BT44" s="60"/>
      <c r="BU44" s="60"/>
      <c r="BV44" s="60"/>
      <c r="BW44" s="59">
        <f t="shared" si="19"/>
        <v>0</v>
      </c>
      <c r="BX44" s="60"/>
      <c r="BY44" s="60"/>
      <c r="BZ44" s="62">
        <f t="shared" si="11"/>
        <v>0</v>
      </c>
      <c r="CA44" s="63"/>
      <c r="CB44" s="63"/>
      <c r="CC44" s="63"/>
      <c r="CD44" s="63"/>
      <c r="CE44" s="63"/>
      <c r="CF44" s="63"/>
      <c r="CG44" s="63"/>
      <c r="CH44" s="59">
        <f t="shared" si="12"/>
        <v>0</v>
      </c>
      <c r="CI44" s="60"/>
      <c r="CJ44" s="64"/>
      <c r="CK44" s="64"/>
      <c r="CL44" s="64"/>
      <c r="CM44" s="59">
        <f t="shared" si="13"/>
        <v>0</v>
      </c>
      <c r="CN44" s="61"/>
      <c r="CO44" s="61"/>
      <c r="CP44" s="59">
        <f t="shared" si="14"/>
        <v>0</v>
      </c>
      <c r="CQ44" s="60"/>
      <c r="CR44" s="60"/>
      <c r="CS44" s="60"/>
      <c r="CT44" s="60">
        <v>1000</v>
      </c>
      <c r="CU44" s="60"/>
      <c r="CV44" s="59">
        <f t="shared" si="15"/>
        <v>1000</v>
      </c>
      <c r="CW44" s="60"/>
      <c r="CX44" s="60"/>
      <c r="CY44" s="60"/>
      <c r="CZ44" s="60"/>
      <c r="DA44" s="60"/>
      <c r="DB44" s="60"/>
      <c r="DC44" s="59">
        <f t="shared" si="16"/>
        <v>0</v>
      </c>
      <c r="DD44" s="65">
        <f t="shared" si="18"/>
        <v>1000</v>
      </c>
      <c r="DE44" s="64"/>
      <c r="DF44" s="64">
        <v>143.86000000000001</v>
      </c>
      <c r="DG44" s="64">
        <v>49.68</v>
      </c>
      <c r="DH44" s="66">
        <f t="shared" si="20"/>
        <v>193.54000000000002</v>
      </c>
      <c r="DI44" s="67">
        <f t="shared" si="1"/>
        <v>2149.96</v>
      </c>
      <c r="DJ44" s="68" t="s">
        <v>174</v>
      </c>
    </row>
    <row r="45" spans="1:114" x14ac:dyDescent="0.25">
      <c r="A45" t="s">
        <v>379</v>
      </c>
      <c r="B45" t="s">
        <v>6</v>
      </c>
      <c r="C45" t="s">
        <v>6</v>
      </c>
      <c r="D45" s="49" t="s">
        <v>380</v>
      </c>
      <c r="E45" s="49" t="s">
        <v>381</v>
      </c>
      <c r="F45" s="49" t="s">
        <v>382</v>
      </c>
      <c r="G45" s="49" t="s">
        <v>383</v>
      </c>
      <c r="H45" s="50">
        <v>4674.13</v>
      </c>
      <c r="I45" s="51">
        <v>3884</v>
      </c>
      <c r="J45" s="98" t="s">
        <v>380</v>
      </c>
      <c r="K45" s="77" t="s">
        <v>384</v>
      </c>
      <c r="L45" s="92" t="s">
        <v>6</v>
      </c>
      <c r="M45" s="92" t="s">
        <v>385</v>
      </c>
      <c r="N45" s="92" t="s">
        <v>386</v>
      </c>
      <c r="O45" s="56" t="s">
        <v>85</v>
      </c>
      <c r="P45" s="57">
        <v>7</v>
      </c>
      <c r="Q45" s="59">
        <v>4674.13</v>
      </c>
      <c r="R45" s="59"/>
      <c r="S45" s="60"/>
      <c r="T45" s="60"/>
      <c r="U45" s="59">
        <f t="shared" si="2"/>
        <v>0</v>
      </c>
      <c r="V45" s="60"/>
      <c r="W45" s="60"/>
      <c r="X45" s="59">
        <f t="shared" si="3"/>
        <v>0</v>
      </c>
      <c r="Y45" s="60"/>
      <c r="Z45" s="60"/>
      <c r="AA45" s="59">
        <f t="shared" si="4"/>
        <v>0</v>
      </c>
      <c r="AB45" s="60"/>
      <c r="AC45" s="60"/>
      <c r="AD45" s="61"/>
      <c r="AE45" s="60"/>
      <c r="AF45" s="60"/>
      <c r="AG45" s="62">
        <f t="shared" si="5"/>
        <v>0</v>
      </c>
      <c r="AH45" s="60"/>
      <c r="AI45" s="60"/>
      <c r="AJ45" s="60"/>
      <c r="AK45" s="60"/>
      <c r="AL45" s="60"/>
      <c r="AM45" s="60"/>
      <c r="AN45" s="60"/>
      <c r="AO45" s="59">
        <f t="shared" si="6"/>
        <v>0</v>
      </c>
      <c r="AP45" s="60"/>
      <c r="AQ45" s="60"/>
      <c r="AR45" s="60"/>
      <c r="AS45" s="60"/>
      <c r="AT45" s="60"/>
      <c r="AU45" s="60"/>
      <c r="AV45" s="60"/>
      <c r="AW45" s="59">
        <f t="shared" si="7"/>
        <v>0</v>
      </c>
      <c r="AX45" s="60"/>
      <c r="AY45" s="60"/>
      <c r="AZ45" s="60"/>
      <c r="BA45" s="60"/>
      <c r="BB45" s="60"/>
      <c r="BC45" s="60"/>
      <c r="BD45" s="60"/>
      <c r="BE45" s="59">
        <f t="shared" si="8"/>
        <v>0</v>
      </c>
      <c r="BF45" s="59">
        <f t="shared" si="9"/>
        <v>0</v>
      </c>
      <c r="BG45" s="60"/>
      <c r="BH45" s="60"/>
      <c r="BI45" s="60"/>
      <c r="BJ45" s="60"/>
      <c r="BK45" s="60"/>
      <c r="BL45" s="60"/>
      <c r="BM45" s="60"/>
      <c r="BN45" s="60"/>
      <c r="BO45" s="59">
        <f t="shared" si="10"/>
        <v>0</v>
      </c>
      <c r="BP45" s="60"/>
      <c r="BQ45" s="60"/>
      <c r="BR45" s="60"/>
      <c r="BS45" s="60"/>
      <c r="BT45" s="60"/>
      <c r="BU45" s="60"/>
      <c r="BV45" s="60"/>
      <c r="BW45" s="59">
        <f t="shared" si="19"/>
        <v>0</v>
      </c>
      <c r="BX45" s="60"/>
      <c r="BY45" s="60"/>
      <c r="BZ45" s="62">
        <f t="shared" si="11"/>
        <v>0</v>
      </c>
      <c r="CA45" s="63"/>
      <c r="CB45" s="63"/>
      <c r="CC45" s="63"/>
      <c r="CD45" s="63"/>
      <c r="CE45" s="63"/>
      <c r="CF45" s="63"/>
      <c r="CG45" s="63"/>
      <c r="CH45" s="59">
        <f t="shared" si="12"/>
        <v>0</v>
      </c>
      <c r="CI45" s="60"/>
      <c r="CJ45" s="64"/>
      <c r="CK45" s="64"/>
      <c r="CL45" s="64"/>
      <c r="CM45" s="59">
        <f t="shared" si="13"/>
        <v>0</v>
      </c>
      <c r="CN45" s="61"/>
      <c r="CO45" s="61"/>
      <c r="CP45" s="59">
        <f t="shared" si="14"/>
        <v>0</v>
      </c>
      <c r="CQ45" s="60"/>
      <c r="CR45" s="60"/>
      <c r="CS45" s="60"/>
      <c r="CT45" s="60"/>
      <c r="CU45" s="60"/>
      <c r="CV45" s="59">
        <f t="shared" si="15"/>
        <v>0</v>
      </c>
      <c r="CW45" s="60"/>
      <c r="CX45" s="60"/>
      <c r="CY45" s="60"/>
      <c r="CZ45" s="60"/>
      <c r="DA45" s="60"/>
      <c r="DB45" s="60"/>
      <c r="DC45" s="59">
        <f t="shared" si="16"/>
        <v>0</v>
      </c>
      <c r="DD45" s="65">
        <f t="shared" si="18"/>
        <v>0</v>
      </c>
      <c r="DE45" s="64"/>
      <c r="DF45" s="64">
        <v>116.8</v>
      </c>
      <c r="DG45" s="64">
        <v>43.48</v>
      </c>
      <c r="DH45" s="66">
        <f t="shared" si="20"/>
        <v>160.28</v>
      </c>
      <c r="DI45" s="67">
        <f t="shared" si="1"/>
        <v>4513.8500000000004</v>
      </c>
      <c r="DJ45" s="68" t="s">
        <v>93</v>
      </c>
    </row>
    <row r="46" spans="1:114" s="76" customFormat="1" x14ac:dyDescent="0.25">
      <c r="A46" t="s">
        <v>387</v>
      </c>
      <c r="B46" t="s">
        <v>6</v>
      </c>
      <c r="C46" t="s">
        <v>6</v>
      </c>
      <c r="D46" s="49" t="s">
        <v>388</v>
      </c>
      <c r="E46" s="49" t="s">
        <v>389</v>
      </c>
      <c r="F46" s="49" t="s">
        <v>390</v>
      </c>
      <c r="G46" s="49" t="s">
        <v>391</v>
      </c>
      <c r="H46" s="50">
        <v>4838.8999999999996</v>
      </c>
      <c r="I46" s="51">
        <v>3990</v>
      </c>
      <c r="J46" s="100" t="s">
        <v>388</v>
      </c>
      <c r="K46" s="83" t="s">
        <v>392</v>
      </c>
      <c r="L46" s="92" t="s">
        <v>6</v>
      </c>
      <c r="M46" s="92" t="s">
        <v>393</v>
      </c>
      <c r="N46" s="92" t="s">
        <v>394</v>
      </c>
      <c r="O46" s="56" t="s">
        <v>85</v>
      </c>
      <c r="P46" s="57">
        <v>7</v>
      </c>
      <c r="Q46" s="59">
        <v>4838.8999999999996</v>
      </c>
      <c r="R46" s="59"/>
      <c r="S46" s="60"/>
      <c r="T46" s="60"/>
      <c r="U46" s="59">
        <f t="shared" si="2"/>
        <v>0</v>
      </c>
      <c r="V46" s="60"/>
      <c r="W46" s="60"/>
      <c r="X46" s="59">
        <f t="shared" si="3"/>
        <v>0</v>
      </c>
      <c r="Y46" s="60"/>
      <c r="Z46" s="60"/>
      <c r="AA46" s="59">
        <f t="shared" si="4"/>
        <v>0</v>
      </c>
      <c r="AB46" s="60"/>
      <c r="AC46" s="60"/>
      <c r="AD46" s="61"/>
      <c r="AE46" s="60"/>
      <c r="AF46" s="60"/>
      <c r="AG46" s="62">
        <f t="shared" si="5"/>
        <v>0</v>
      </c>
      <c r="AH46" s="60"/>
      <c r="AI46" s="60"/>
      <c r="AJ46" s="60"/>
      <c r="AK46" s="60"/>
      <c r="AL46" s="60"/>
      <c r="AM46" s="60"/>
      <c r="AN46" s="60"/>
      <c r="AO46" s="59">
        <f t="shared" si="6"/>
        <v>0</v>
      </c>
      <c r="AP46" s="60"/>
      <c r="AQ46" s="60"/>
      <c r="AR46" s="60"/>
      <c r="AS46" s="60"/>
      <c r="AT46" s="60"/>
      <c r="AU46" s="60"/>
      <c r="AV46" s="60"/>
      <c r="AW46" s="59">
        <f t="shared" si="7"/>
        <v>0</v>
      </c>
      <c r="AX46" s="60"/>
      <c r="AY46" s="60"/>
      <c r="AZ46" s="60"/>
      <c r="BA46" s="60"/>
      <c r="BB46" s="60"/>
      <c r="BC46" s="60"/>
      <c r="BD46" s="60"/>
      <c r="BE46" s="59">
        <f t="shared" si="8"/>
        <v>0</v>
      </c>
      <c r="BF46" s="59">
        <f t="shared" si="9"/>
        <v>0</v>
      </c>
      <c r="BG46" s="60"/>
      <c r="BH46" s="60"/>
      <c r="BI46" s="60"/>
      <c r="BJ46" s="60"/>
      <c r="BK46" s="60"/>
      <c r="BL46" s="60"/>
      <c r="BM46" s="60"/>
      <c r="BN46" s="60"/>
      <c r="BO46" s="59">
        <f t="shared" si="10"/>
        <v>0</v>
      </c>
      <c r="BP46" s="60"/>
      <c r="BQ46" s="60"/>
      <c r="BR46" s="60"/>
      <c r="BS46" s="60"/>
      <c r="BT46" s="60"/>
      <c r="BU46" s="60"/>
      <c r="BV46" s="60"/>
      <c r="BW46" s="59">
        <f t="shared" si="19"/>
        <v>0</v>
      </c>
      <c r="BX46" s="60"/>
      <c r="BY46" s="60"/>
      <c r="BZ46" s="62">
        <f t="shared" si="11"/>
        <v>0</v>
      </c>
      <c r="CA46" s="63"/>
      <c r="CB46" s="63"/>
      <c r="CC46" s="63"/>
      <c r="CD46" s="63"/>
      <c r="CE46" s="63"/>
      <c r="CF46" s="63"/>
      <c r="CG46" s="63"/>
      <c r="CH46" s="59">
        <f t="shared" si="12"/>
        <v>0</v>
      </c>
      <c r="CI46" s="60"/>
      <c r="CJ46" s="64"/>
      <c r="CK46" s="64"/>
      <c r="CL46" s="64"/>
      <c r="CM46" s="59">
        <f t="shared" si="13"/>
        <v>0</v>
      </c>
      <c r="CN46" s="61"/>
      <c r="CO46" s="61"/>
      <c r="CP46" s="59">
        <f t="shared" si="14"/>
        <v>0</v>
      </c>
      <c r="CQ46" s="60"/>
      <c r="CR46" s="60"/>
      <c r="CS46" s="60"/>
      <c r="CT46" s="60"/>
      <c r="CU46" s="60"/>
      <c r="CV46" s="59">
        <f t="shared" si="15"/>
        <v>0</v>
      </c>
      <c r="CW46" s="60"/>
      <c r="CX46" s="60"/>
      <c r="CY46" s="60"/>
      <c r="CZ46" s="60"/>
      <c r="DA46" s="60"/>
      <c r="DB46" s="60"/>
      <c r="DC46" s="59">
        <f t="shared" si="16"/>
        <v>0</v>
      </c>
      <c r="DD46" s="65">
        <f t="shared" si="18"/>
        <v>0</v>
      </c>
      <c r="DE46" s="64"/>
      <c r="DF46" s="64">
        <v>116.8</v>
      </c>
      <c r="DG46" s="64">
        <v>43.48</v>
      </c>
      <c r="DH46" s="66">
        <f t="shared" si="20"/>
        <v>160.28</v>
      </c>
      <c r="DI46" s="67">
        <f t="shared" si="1"/>
        <v>4678.62</v>
      </c>
      <c r="DJ46" s="68" t="s">
        <v>93</v>
      </c>
    </row>
    <row r="47" spans="1:114" x14ac:dyDescent="0.25">
      <c r="A47" t="s">
        <v>395</v>
      </c>
      <c r="B47" t="s">
        <v>6</v>
      </c>
      <c r="C47" t="s">
        <v>6</v>
      </c>
      <c r="D47" s="49" t="s">
        <v>396</v>
      </c>
      <c r="E47" s="49" t="s">
        <v>278</v>
      </c>
      <c r="F47" s="49" t="s">
        <v>6</v>
      </c>
      <c r="G47" s="49" t="s">
        <v>6</v>
      </c>
      <c r="H47" s="50">
        <v>0</v>
      </c>
      <c r="I47" s="51">
        <v>4017</v>
      </c>
      <c r="J47" s="102" t="s">
        <v>396</v>
      </c>
      <c r="K47" s="53" t="s">
        <v>279</v>
      </c>
      <c r="L47" s="92" t="s">
        <v>6</v>
      </c>
      <c r="M47" s="92" t="s">
        <v>397</v>
      </c>
      <c r="N47" s="92" t="s">
        <v>398</v>
      </c>
      <c r="O47" s="56" t="s">
        <v>85</v>
      </c>
      <c r="P47" s="57">
        <v>7</v>
      </c>
      <c r="Q47" s="58">
        <v>2500</v>
      </c>
      <c r="R47" s="103">
        <v>750</v>
      </c>
      <c r="S47" s="60"/>
      <c r="T47" s="60"/>
      <c r="U47" s="59">
        <f t="shared" si="2"/>
        <v>0</v>
      </c>
      <c r="V47" s="60"/>
      <c r="W47" s="60"/>
      <c r="X47" s="59">
        <f t="shared" si="3"/>
        <v>0</v>
      </c>
      <c r="Y47" s="60"/>
      <c r="Z47" s="60"/>
      <c r="AA47" s="59">
        <f t="shared" si="4"/>
        <v>0</v>
      </c>
      <c r="AB47" s="60"/>
      <c r="AC47" s="60"/>
      <c r="AD47" s="61"/>
      <c r="AE47" s="60"/>
      <c r="AF47" s="60"/>
      <c r="AG47" s="62">
        <f t="shared" si="5"/>
        <v>0</v>
      </c>
      <c r="AH47" s="60"/>
      <c r="AI47" s="60"/>
      <c r="AJ47" s="60"/>
      <c r="AK47" s="60"/>
      <c r="AL47" s="60"/>
      <c r="AM47" s="60"/>
      <c r="AN47" s="60"/>
      <c r="AO47" s="59">
        <f t="shared" si="6"/>
        <v>0</v>
      </c>
      <c r="AP47" s="60"/>
      <c r="AQ47" s="60"/>
      <c r="AR47" s="60"/>
      <c r="AS47" s="60"/>
      <c r="AT47" s="60"/>
      <c r="AU47" s="60"/>
      <c r="AV47" s="60"/>
      <c r="AW47" s="59">
        <f t="shared" si="7"/>
        <v>0</v>
      </c>
      <c r="AX47" s="60"/>
      <c r="AY47" s="60"/>
      <c r="AZ47" s="60"/>
      <c r="BA47" s="60"/>
      <c r="BB47" s="60"/>
      <c r="BC47" s="60"/>
      <c r="BD47" s="60"/>
      <c r="BE47" s="59">
        <f t="shared" si="8"/>
        <v>0</v>
      </c>
      <c r="BF47" s="59">
        <f t="shared" si="9"/>
        <v>0</v>
      </c>
      <c r="BG47" s="60"/>
      <c r="BH47" s="60"/>
      <c r="BI47" s="60"/>
      <c r="BJ47" s="60"/>
      <c r="BK47" s="60"/>
      <c r="BL47" s="60"/>
      <c r="BM47" s="60"/>
      <c r="BN47" s="60"/>
      <c r="BO47" s="59">
        <f t="shared" si="10"/>
        <v>0</v>
      </c>
      <c r="BP47" s="60"/>
      <c r="BQ47" s="60"/>
      <c r="BR47" s="60"/>
      <c r="BS47" s="60"/>
      <c r="BT47" s="60"/>
      <c r="BU47" s="60"/>
      <c r="BV47" s="60"/>
      <c r="BW47" s="59">
        <f t="shared" si="19"/>
        <v>0</v>
      </c>
      <c r="BX47" s="60"/>
      <c r="BY47" s="60"/>
      <c r="BZ47" s="62">
        <f t="shared" si="11"/>
        <v>0</v>
      </c>
      <c r="CA47" s="63"/>
      <c r="CB47" s="63"/>
      <c r="CC47" s="63"/>
      <c r="CD47" s="63"/>
      <c r="CE47" s="63"/>
      <c r="CF47" s="63"/>
      <c r="CG47" s="63"/>
      <c r="CH47" s="59">
        <f t="shared" si="12"/>
        <v>0</v>
      </c>
      <c r="CI47" s="60"/>
      <c r="CJ47" s="64"/>
      <c r="CK47" s="64"/>
      <c r="CL47" s="64"/>
      <c r="CM47" s="59">
        <f t="shared" si="13"/>
        <v>0</v>
      </c>
      <c r="CN47" s="61"/>
      <c r="CO47" s="61"/>
      <c r="CP47" s="59">
        <f t="shared" si="14"/>
        <v>0</v>
      </c>
      <c r="CQ47" s="60"/>
      <c r="CR47" s="60"/>
      <c r="CS47" s="60"/>
      <c r="CT47" s="60"/>
      <c r="CU47" s="60"/>
      <c r="CV47" s="59">
        <f t="shared" si="15"/>
        <v>0</v>
      </c>
      <c r="CW47" s="60"/>
      <c r="CX47" s="60"/>
      <c r="CY47" s="60"/>
      <c r="CZ47" s="60"/>
      <c r="DA47" s="60"/>
      <c r="DB47" s="60"/>
      <c r="DC47" s="59">
        <f t="shared" si="16"/>
        <v>0</v>
      </c>
      <c r="DD47" s="65">
        <f t="shared" si="18"/>
        <v>0</v>
      </c>
      <c r="DE47" s="64"/>
      <c r="DF47" s="64">
        <v>116.8</v>
      </c>
      <c r="DG47" s="64">
        <v>43.48</v>
      </c>
      <c r="DH47" s="66">
        <f t="shared" si="20"/>
        <v>160.28</v>
      </c>
      <c r="DI47" s="67">
        <f t="shared" si="1"/>
        <v>3089.72</v>
      </c>
      <c r="DJ47" s="68" t="s">
        <v>279</v>
      </c>
    </row>
    <row r="48" spans="1:114" x14ac:dyDescent="0.25">
      <c r="A48" t="s">
        <v>399</v>
      </c>
      <c r="B48" t="s">
        <v>6</v>
      </c>
      <c r="C48" t="s">
        <v>6</v>
      </c>
      <c r="D48" s="49" t="s">
        <v>400</v>
      </c>
      <c r="E48" s="49" t="s">
        <v>401</v>
      </c>
      <c r="F48" s="49" t="s">
        <v>402</v>
      </c>
      <c r="G48" s="49" t="s">
        <v>403</v>
      </c>
      <c r="H48" s="50">
        <v>3512.69</v>
      </c>
      <c r="I48" s="51">
        <v>4030</v>
      </c>
      <c r="J48" s="100" t="s">
        <v>400</v>
      </c>
      <c r="K48" s="70" t="s">
        <v>404</v>
      </c>
      <c r="L48" s="92" t="s">
        <v>6</v>
      </c>
      <c r="M48" s="92" t="s">
        <v>405</v>
      </c>
      <c r="N48" s="92" t="s">
        <v>406</v>
      </c>
      <c r="O48" s="56" t="s">
        <v>85</v>
      </c>
      <c r="P48" s="57">
        <v>7</v>
      </c>
      <c r="Q48" s="59">
        <v>3512.69</v>
      </c>
      <c r="R48" s="59"/>
      <c r="S48" s="60"/>
      <c r="T48" s="60"/>
      <c r="U48" s="59">
        <f t="shared" si="2"/>
        <v>0</v>
      </c>
      <c r="V48" s="60"/>
      <c r="W48" s="60"/>
      <c r="X48" s="59">
        <f t="shared" si="3"/>
        <v>0</v>
      </c>
      <c r="Y48" s="60"/>
      <c r="Z48" s="60"/>
      <c r="AA48" s="59">
        <f t="shared" si="4"/>
        <v>0</v>
      </c>
      <c r="AB48" s="60"/>
      <c r="AC48" s="60"/>
      <c r="AD48" s="61"/>
      <c r="AE48" s="60"/>
      <c r="AF48" s="60"/>
      <c r="AG48" s="62">
        <f t="shared" si="5"/>
        <v>0</v>
      </c>
      <c r="AH48" s="60"/>
      <c r="AI48" s="60"/>
      <c r="AJ48" s="60"/>
      <c r="AK48" s="60"/>
      <c r="AL48" s="60"/>
      <c r="AM48" s="60"/>
      <c r="AN48" s="60"/>
      <c r="AO48" s="59">
        <f t="shared" si="6"/>
        <v>0</v>
      </c>
      <c r="AP48" s="60"/>
      <c r="AQ48" s="60"/>
      <c r="AR48" s="60"/>
      <c r="AS48" s="60"/>
      <c r="AT48" s="60"/>
      <c r="AU48" s="60"/>
      <c r="AV48" s="60"/>
      <c r="AW48" s="59">
        <f t="shared" si="7"/>
        <v>0</v>
      </c>
      <c r="AX48" s="60"/>
      <c r="AY48" s="60"/>
      <c r="AZ48" s="60"/>
      <c r="BA48" s="60"/>
      <c r="BB48" s="60"/>
      <c r="BC48" s="60"/>
      <c r="BD48" s="60"/>
      <c r="BE48" s="59">
        <f t="shared" si="8"/>
        <v>0</v>
      </c>
      <c r="BF48" s="59">
        <f t="shared" si="9"/>
        <v>0</v>
      </c>
      <c r="BG48" s="60"/>
      <c r="BH48" s="60"/>
      <c r="BI48" s="60"/>
      <c r="BJ48" s="60"/>
      <c r="BK48" s="60"/>
      <c r="BL48" s="60"/>
      <c r="BM48" s="60"/>
      <c r="BN48" s="60"/>
      <c r="BO48" s="59">
        <f t="shared" si="10"/>
        <v>0</v>
      </c>
      <c r="BP48" s="60"/>
      <c r="BQ48" s="60"/>
      <c r="BR48" s="60"/>
      <c r="BS48" s="60"/>
      <c r="BT48" s="60"/>
      <c r="BU48" s="60"/>
      <c r="BV48" s="60"/>
      <c r="BW48" s="59">
        <f t="shared" si="19"/>
        <v>0</v>
      </c>
      <c r="BX48" s="60"/>
      <c r="BY48" s="60"/>
      <c r="BZ48" s="62">
        <f t="shared" si="11"/>
        <v>0</v>
      </c>
      <c r="CA48" s="63"/>
      <c r="CB48" s="63"/>
      <c r="CC48" s="63"/>
      <c r="CD48" s="63"/>
      <c r="CE48" s="63"/>
      <c r="CF48" s="63"/>
      <c r="CG48" s="63"/>
      <c r="CH48" s="59">
        <f t="shared" si="12"/>
        <v>0</v>
      </c>
      <c r="CI48" s="60"/>
      <c r="CJ48" s="64"/>
      <c r="CK48" s="64"/>
      <c r="CL48" s="64"/>
      <c r="CM48" s="59">
        <f t="shared" si="13"/>
        <v>0</v>
      </c>
      <c r="CN48" s="61"/>
      <c r="CO48" s="61"/>
      <c r="CP48" s="59">
        <f t="shared" si="14"/>
        <v>0</v>
      </c>
      <c r="CQ48" s="60"/>
      <c r="CR48" s="60"/>
      <c r="CS48" s="60"/>
      <c r="CT48" s="60"/>
      <c r="CU48" s="60"/>
      <c r="CV48" s="59">
        <f t="shared" si="15"/>
        <v>0</v>
      </c>
      <c r="CW48" s="60"/>
      <c r="CX48" s="60"/>
      <c r="CY48" s="60"/>
      <c r="CZ48" s="60"/>
      <c r="DA48" s="60"/>
      <c r="DB48" s="60"/>
      <c r="DC48" s="59">
        <f t="shared" si="16"/>
        <v>0</v>
      </c>
      <c r="DD48" s="65">
        <f t="shared" si="18"/>
        <v>0</v>
      </c>
      <c r="DE48" s="64"/>
      <c r="DF48" s="64">
        <v>116.8</v>
      </c>
      <c r="DG48" s="64">
        <v>43.48</v>
      </c>
      <c r="DH48" s="66">
        <f t="shared" si="20"/>
        <v>160.28</v>
      </c>
      <c r="DI48" s="67">
        <f t="shared" si="1"/>
        <v>3352.41</v>
      </c>
      <c r="DJ48" s="68" t="s">
        <v>93</v>
      </c>
    </row>
    <row r="49" spans="1:114" s="79" customFormat="1" x14ac:dyDescent="0.25">
      <c r="A49" t="s">
        <v>407</v>
      </c>
      <c r="B49" t="s">
        <v>6</v>
      </c>
      <c r="C49" t="s">
        <v>6</v>
      </c>
      <c r="D49" s="49" t="s">
        <v>408</v>
      </c>
      <c r="E49" s="49" t="s">
        <v>318</v>
      </c>
      <c r="F49" s="49" t="s">
        <v>6</v>
      </c>
      <c r="G49" s="49" t="s">
        <v>6</v>
      </c>
      <c r="H49" s="50">
        <v>0</v>
      </c>
      <c r="I49" s="51">
        <v>4031</v>
      </c>
      <c r="J49" s="102" t="s">
        <v>408</v>
      </c>
      <c r="K49" s="99" t="s">
        <v>319</v>
      </c>
      <c r="L49" s="92" t="s">
        <v>6</v>
      </c>
      <c r="M49" s="92" t="s">
        <v>409</v>
      </c>
      <c r="N49" s="92" t="s">
        <v>410</v>
      </c>
      <c r="O49" s="56" t="s">
        <v>85</v>
      </c>
      <c r="P49" s="57">
        <v>7</v>
      </c>
      <c r="Q49" s="58">
        <v>1800</v>
      </c>
      <c r="R49" s="59">
        <v>450</v>
      </c>
      <c r="S49" s="60"/>
      <c r="T49" s="60"/>
      <c r="U49" s="59">
        <f t="shared" si="2"/>
        <v>0</v>
      </c>
      <c r="V49" s="60"/>
      <c r="W49" s="60"/>
      <c r="X49" s="59">
        <f t="shared" si="3"/>
        <v>0</v>
      </c>
      <c r="Y49" s="60"/>
      <c r="Z49" s="60"/>
      <c r="AA49" s="59">
        <f t="shared" si="4"/>
        <v>0</v>
      </c>
      <c r="AB49" s="60"/>
      <c r="AC49" s="60"/>
      <c r="AD49" s="61"/>
      <c r="AE49" s="60"/>
      <c r="AF49" s="60"/>
      <c r="AG49" s="62">
        <f t="shared" si="5"/>
        <v>0</v>
      </c>
      <c r="AH49" s="60"/>
      <c r="AI49" s="60"/>
      <c r="AJ49" s="60"/>
      <c r="AK49" s="60"/>
      <c r="AL49" s="60"/>
      <c r="AM49" s="60"/>
      <c r="AN49" s="60"/>
      <c r="AO49" s="59">
        <f t="shared" si="6"/>
        <v>0</v>
      </c>
      <c r="AP49" s="60"/>
      <c r="AQ49" s="60"/>
      <c r="AR49" s="60"/>
      <c r="AS49" s="60"/>
      <c r="AT49" s="60"/>
      <c r="AU49" s="60"/>
      <c r="AV49" s="60"/>
      <c r="AW49" s="59">
        <f t="shared" si="7"/>
        <v>0</v>
      </c>
      <c r="AX49" s="60"/>
      <c r="AY49" s="60"/>
      <c r="AZ49" s="60"/>
      <c r="BA49" s="60"/>
      <c r="BB49" s="60"/>
      <c r="BC49" s="60"/>
      <c r="BD49" s="60"/>
      <c r="BE49" s="59">
        <f t="shared" si="8"/>
        <v>0</v>
      </c>
      <c r="BF49" s="59">
        <f t="shared" si="9"/>
        <v>0</v>
      </c>
      <c r="BG49" s="60"/>
      <c r="BH49" s="60"/>
      <c r="BI49" s="60"/>
      <c r="BJ49" s="60"/>
      <c r="BK49" s="60"/>
      <c r="BL49" s="60"/>
      <c r="BM49" s="60"/>
      <c r="BN49" s="60"/>
      <c r="BO49" s="59">
        <f t="shared" si="10"/>
        <v>0</v>
      </c>
      <c r="BP49" s="60"/>
      <c r="BQ49" s="60"/>
      <c r="BR49" s="60"/>
      <c r="BS49" s="60"/>
      <c r="BT49" s="60"/>
      <c r="BU49" s="60"/>
      <c r="BV49" s="60"/>
      <c r="BW49" s="59">
        <f t="shared" si="19"/>
        <v>0</v>
      </c>
      <c r="BX49" s="60"/>
      <c r="BY49" s="60"/>
      <c r="BZ49" s="62">
        <f t="shared" si="11"/>
        <v>0</v>
      </c>
      <c r="CA49" s="63">
        <v>46.898571428571429</v>
      </c>
      <c r="CB49" s="63">
        <v>46.898571428571429</v>
      </c>
      <c r="CC49" s="63">
        <v>46.898571428571429</v>
      </c>
      <c r="CD49" s="63">
        <v>46.898571428571429</v>
      </c>
      <c r="CE49" s="63">
        <v>46.898571428571429</v>
      </c>
      <c r="CF49" s="63">
        <v>46.898571428571429</v>
      </c>
      <c r="CG49" s="63">
        <v>46.898571428571429</v>
      </c>
      <c r="CH49" s="59">
        <f t="shared" si="12"/>
        <v>328.28999999999996</v>
      </c>
      <c r="CI49" s="60"/>
      <c r="CJ49" s="64"/>
      <c r="CK49" s="64"/>
      <c r="CL49" s="64"/>
      <c r="CM49" s="59">
        <f t="shared" si="13"/>
        <v>0</v>
      </c>
      <c r="CN49" s="61"/>
      <c r="CO49" s="61"/>
      <c r="CP49" s="59">
        <f t="shared" si="14"/>
        <v>0</v>
      </c>
      <c r="CQ49" s="60"/>
      <c r="CR49" s="60"/>
      <c r="CS49" s="60"/>
      <c r="CT49" s="60"/>
      <c r="CU49" s="60"/>
      <c r="CV49" s="59">
        <f t="shared" si="15"/>
        <v>0</v>
      </c>
      <c r="CW49" s="60"/>
      <c r="CX49" s="60"/>
      <c r="CY49" s="60"/>
      <c r="CZ49" s="60"/>
      <c r="DA49" s="60"/>
      <c r="DB49" s="60"/>
      <c r="DC49" s="59">
        <f t="shared" si="16"/>
        <v>0</v>
      </c>
      <c r="DD49" s="65">
        <f t="shared" si="18"/>
        <v>0</v>
      </c>
      <c r="DE49" s="64"/>
      <c r="DF49" s="64">
        <v>116.8</v>
      </c>
      <c r="DG49" s="64">
        <v>43.48</v>
      </c>
      <c r="DH49" s="66">
        <f t="shared" si="20"/>
        <v>160.28</v>
      </c>
      <c r="DI49" s="67">
        <f t="shared" si="1"/>
        <v>1761.43</v>
      </c>
      <c r="DJ49" s="68" t="s">
        <v>319</v>
      </c>
    </row>
    <row r="50" spans="1:114" s="79" customFormat="1" x14ac:dyDescent="0.25">
      <c r="A50" t="s">
        <v>411</v>
      </c>
      <c r="B50" t="s">
        <v>6</v>
      </c>
      <c r="C50" t="s">
        <v>6</v>
      </c>
      <c r="D50" s="49" t="s">
        <v>412</v>
      </c>
      <c r="E50" s="49" t="s">
        <v>413</v>
      </c>
      <c r="F50" s="49" t="s">
        <v>414</v>
      </c>
      <c r="G50" s="49" t="s">
        <v>415</v>
      </c>
      <c r="H50" s="50">
        <v>5149.4399999999996</v>
      </c>
      <c r="I50" s="51">
        <v>4106</v>
      </c>
      <c r="J50" s="100" t="s">
        <v>412</v>
      </c>
      <c r="K50" s="77" t="s">
        <v>416</v>
      </c>
      <c r="L50" s="92" t="s">
        <v>6</v>
      </c>
      <c r="M50" s="92" t="s">
        <v>417</v>
      </c>
      <c r="N50" s="92" t="s">
        <v>418</v>
      </c>
      <c r="O50" s="56" t="s">
        <v>85</v>
      </c>
      <c r="P50" s="57">
        <v>7</v>
      </c>
      <c r="Q50" s="59">
        <v>5149.4399999999996</v>
      </c>
      <c r="R50" s="59"/>
      <c r="S50" s="60"/>
      <c r="T50" s="60"/>
      <c r="U50" s="59">
        <f t="shared" si="2"/>
        <v>0</v>
      </c>
      <c r="V50" s="60"/>
      <c r="W50" s="60"/>
      <c r="X50" s="59">
        <f t="shared" si="3"/>
        <v>0</v>
      </c>
      <c r="Y50" s="60"/>
      <c r="Z50" s="60"/>
      <c r="AA50" s="59">
        <f t="shared" si="4"/>
        <v>0</v>
      </c>
      <c r="AB50" s="60"/>
      <c r="AC50" s="60"/>
      <c r="AD50" s="61"/>
      <c r="AE50" s="60"/>
      <c r="AF50" s="60"/>
      <c r="AG50" s="62">
        <f t="shared" si="5"/>
        <v>0</v>
      </c>
      <c r="AH50" s="60"/>
      <c r="AI50" s="60"/>
      <c r="AJ50" s="60"/>
      <c r="AK50" s="60"/>
      <c r="AL50" s="60"/>
      <c r="AM50" s="60"/>
      <c r="AN50" s="60"/>
      <c r="AO50" s="59">
        <f t="shared" si="6"/>
        <v>0</v>
      </c>
      <c r="AP50" s="60"/>
      <c r="AQ50" s="60"/>
      <c r="AR50" s="60"/>
      <c r="AS50" s="60"/>
      <c r="AT50" s="60"/>
      <c r="AU50" s="60"/>
      <c r="AV50" s="60"/>
      <c r="AW50" s="59">
        <f t="shared" si="7"/>
        <v>0</v>
      </c>
      <c r="AX50" s="60"/>
      <c r="AY50" s="60"/>
      <c r="AZ50" s="60"/>
      <c r="BA50" s="60"/>
      <c r="BB50" s="60"/>
      <c r="BC50" s="60"/>
      <c r="BD50" s="60"/>
      <c r="BE50" s="59">
        <f t="shared" si="8"/>
        <v>0</v>
      </c>
      <c r="BF50" s="59">
        <f t="shared" si="9"/>
        <v>0</v>
      </c>
      <c r="BG50" s="60"/>
      <c r="BH50" s="60"/>
      <c r="BI50" s="60"/>
      <c r="BJ50" s="60"/>
      <c r="BK50" s="60"/>
      <c r="BL50" s="60"/>
      <c r="BM50" s="60"/>
      <c r="BN50" s="60"/>
      <c r="BO50" s="59">
        <f t="shared" si="10"/>
        <v>0</v>
      </c>
      <c r="BP50" s="60"/>
      <c r="BQ50" s="60"/>
      <c r="BR50" s="60"/>
      <c r="BS50" s="60"/>
      <c r="BT50" s="60"/>
      <c r="BU50" s="60"/>
      <c r="BV50" s="60"/>
      <c r="BW50" s="59">
        <f t="shared" si="19"/>
        <v>0</v>
      </c>
      <c r="BX50" s="60"/>
      <c r="BY50" s="60"/>
      <c r="BZ50" s="62">
        <f t="shared" si="11"/>
        <v>0</v>
      </c>
      <c r="CA50" s="63"/>
      <c r="CB50" s="63"/>
      <c r="CC50" s="63"/>
      <c r="CD50" s="63"/>
      <c r="CE50" s="63"/>
      <c r="CF50" s="63"/>
      <c r="CG50" s="63"/>
      <c r="CH50" s="59">
        <f t="shared" si="12"/>
        <v>0</v>
      </c>
      <c r="CI50" s="60"/>
      <c r="CJ50" s="64"/>
      <c r="CK50" s="64"/>
      <c r="CL50" s="64"/>
      <c r="CM50" s="59">
        <f t="shared" si="13"/>
        <v>0</v>
      </c>
      <c r="CN50" s="61"/>
      <c r="CO50" s="61"/>
      <c r="CP50" s="59">
        <f t="shared" si="14"/>
        <v>0</v>
      </c>
      <c r="CQ50" s="60"/>
      <c r="CR50" s="60"/>
      <c r="CS50" s="60"/>
      <c r="CT50" s="60"/>
      <c r="CU50" s="60"/>
      <c r="CV50" s="59">
        <f t="shared" si="15"/>
        <v>0</v>
      </c>
      <c r="CW50" s="60"/>
      <c r="CX50" s="60"/>
      <c r="CY50" s="60"/>
      <c r="CZ50" s="60"/>
      <c r="DA50" s="60"/>
      <c r="DB50" s="60"/>
      <c r="DC50" s="59">
        <f t="shared" si="16"/>
        <v>0</v>
      </c>
      <c r="DD50" s="65">
        <f t="shared" si="18"/>
        <v>0</v>
      </c>
      <c r="DE50" s="64"/>
      <c r="DF50" s="64">
        <v>116.8</v>
      </c>
      <c r="DG50" s="64">
        <v>43.48</v>
      </c>
      <c r="DH50" s="66">
        <f t="shared" si="20"/>
        <v>160.28</v>
      </c>
      <c r="DI50" s="67">
        <f t="shared" si="1"/>
        <v>4989.16</v>
      </c>
      <c r="DJ50" s="68" t="s">
        <v>93</v>
      </c>
    </row>
    <row r="51" spans="1:114" s="79" customFormat="1" x14ac:dyDescent="0.25">
      <c r="A51" t="s">
        <v>419</v>
      </c>
      <c r="B51" t="s">
        <v>6</v>
      </c>
      <c r="C51" t="s">
        <v>6</v>
      </c>
      <c r="D51" s="49" t="s">
        <v>420</v>
      </c>
      <c r="E51" s="49" t="s">
        <v>421</v>
      </c>
      <c r="F51" s="49" t="s">
        <v>422</v>
      </c>
      <c r="G51" s="49" t="s">
        <v>422</v>
      </c>
      <c r="H51" s="50">
        <v>3443.5</v>
      </c>
      <c r="I51" s="51">
        <v>4149</v>
      </c>
      <c r="J51" s="100" t="s">
        <v>420</v>
      </c>
      <c r="K51" s="82" t="s">
        <v>423</v>
      </c>
      <c r="L51" s="104" t="s">
        <v>6</v>
      </c>
      <c r="M51" s="92" t="s">
        <v>424</v>
      </c>
      <c r="N51" s="92" t="s">
        <v>425</v>
      </c>
      <c r="O51" s="56" t="s">
        <v>85</v>
      </c>
      <c r="P51" s="57">
        <v>7</v>
      </c>
      <c r="Q51" s="59">
        <v>3443.5</v>
      </c>
      <c r="R51" s="84">
        <v>300</v>
      </c>
      <c r="S51" s="60"/>
      <c r="T51" s="60"/>
      <c r="U51" s="59">
        <f t="shared" si="2"/>
        <v>0</v>
      </c>
      <c r="V51" s="60"/>
      <c r="W51" s="60"/>
      <c r="X51" s="59">
        <f t="shared" si="3"/>
        <v>0</v>
      </c>
      <c r="Y51" s="60"/>
      <c r="Z51" s="60"/>
      <c r="AA51" s="59">
        <f t="shared" si="4"/>
        <v>0</v>
      </c>
      <c r="AB51" s="60"/>
      <c r="AC51" s="60"/>
      <c r="AD51" s="61"/>
      <c r="AE51" s="60"/>
      <c r="AF51" s="60"/>
      <c r="AG51" s="62">
        <f t="shared" si="5"/>
        <v>0</v>
      </c>
      <c r="AH51" s="60"/>
      <c r="AI51" s="60"/>
      <c r="AJ51" s="60"/>
      <c r="AK51" s="60"/>
      <c r="AL51" s="60"/>
      <c r="AM51" s="60"/>
      <c r="AN51" s="60"/>
      <c r="AO51" s="59">
        <f t="shared" si="6"/>
        <v>0</v>
      </c>
      <c r="AP51" s="60"/>
      <c r="AQ51" s="60"/>
      <c r="AR51" s="60"/>
      <c r="AS51" s="60"/>
      <c r="AT51" s="60"/>
      <c r="AU51" s="60"/>
      <c r="AV51" s="60"/>
      <c r="AW51" s="59">
        <f t="shared" si="7"/>
        <v>0</v>
      </c>
      <c r="AX51" s="60"/>
      <c r="AY51" s="60"/>
      <c r="AZ51" s="60"/>
      <c r="BA51" s="60"/>
      <c r="BB51" s="60"/>
      <c r="BC51" s="60"/>
      <c r="BD51" s="60"/>
      <c r="BE51" s="59">
        <f t="shared" si="8"/>
        <v>0</v>
      </c>
      <c r="BF51" s="59">
        <f t="shared" si="9"/>
        <v>0</v>
      </c>
      <c r="BG51" s="60"/>
      <c r="BH51" s="60"/>
      <c r="BI51" s="60"/>
      <c r="BJ51" s="60"/>
      <c r="BK51" s="60"/>
      <c r="BL51" s="60"/>
      <c r="BM51" s="60"/>
      <c r="BN51" s="60"/>
      <c r="BO51" s="59">
        <f t="shared" si="10"/>
        <v>0</v>
      </c>
      <c r="BP51" s="60"/>
      <c r="BQ51" s="60"/>
      <c r="BR51" s="60"/>
      <c r="BS51" s="60"/>
      <c r="BT51" s="60"/>
      <c r="BU51" s="60"/>
      <c r="BV51" s="60"/>
      <c r="BW51" s="59">
        <f t="shared" si="19"/>
        <v>0</v>
      </c>
      <c r="BX51" s="60"/>
      <c r="BY51" s="60"/>
      <c r="BZ51" s="62">
        <f t="shared" si="11"/>
        <v>0</v>
      </c>
      <c r="CA51" s="63"/>
      <c r="CB51" s="63"/>
      <c r="CC51" s="63"/>
      <c r="CD51" s="63"/>
      <c r="CE51" s="63"/>
      <c r="CF51" s="63"/>
      <c r="CG51" s="63"/>
      <c r="CH51" s="59">
        <f t="shared" si="12"/>
        <v>0</v>
      </c>
      <c r="CI51" s="60"/>
      <c r="CJ51" s="64"/>
      <c r="CK51" s="64"/>
      <c r="CL51" s="64"/>
      <c r="CM51" s="59">
        <f t="shared" si="13"/>
        <v>0</v>
      </c>
      <c r="CN51" s="61"/>
      <c r="CO51" s="61"/>
      <c r="CP51" s="59">
        <f t="shared" si="14"/>
        <v>0</v>
      </c>
      <c r="CQ51" s="60"/>
      <c r="CR51" s="60"/>
      <c r="CS51" s="60"/>
      <c r="CT51" s="60"/>
      <c r="CU51" s="60"/>
      <c r="CV51" s="59">
        <f t="shared" si="15"/>
        <v>0</v>
      </c>
      <c r="CW51" s="60"/>
      <c r="CX51" s="60"/>
      <c r="CY51" s="60"/>
      <c r="CZ51" s="60"/>
      <c r="DA51" s="60"/>
      <c r="DB51" s="60"/>
      <c r="DC51" s="59">
        <f t="shared" si="16"/>
        <v>0</v>
      </c>
      <c r="DD51" s="65">
        <f t="shared" si="18"/>
        <v>0</v>
      </c>
      <c r="DE51" s="64"/>
      <c r="DF51" s="64">
        <v>143.86000000000001</v>
      </c>
      <c r="DG51" s="64">
        <v>49.68</v>
      </c>
      <c r="DH51" s="66">
        <f t="shared" si="20"/>
        <v>193.54000000000002</v>
      </c>
      <c r="DI51" s="67">
        <f t="shared" si="1"/>
        <v>3549.96</v>
      </c>
      <c r="DJ51" s="68" t="s">
        <v>174</v>
      </c>
    </row>
    <row r="52" spans="1:114" x14ac:dyDescent="0.25">
      <c r="A52" t="s">
        <v>426</v>
      </c>
      <c r="B52" t="s">
        <v>6</v>
      </c>
      <c r="C52" t="s">
        <v>6</v>
      </c>
      <c r="D52" s="49" t="s">
        <v>427</v>
      </c>
      <c r="E52" s="49" t="s">
        <v>318</v>
      </c>
      <c r="F52" s="49" t="s">
        <v>6</v>
      </c>
      <c r="G52" s="49" t="s">
        <v>6</v>
      </c>
      <c r="H52" s="50">
        <v>0</v>
      </c>
      <c r="I52" s="51">
        <v>4180</v>
      </c>
      <c r="J52" s="102" t="s">
        <v>427</v>
      </c>
      <c r="K52" s="99" t="s">
        <v>319</v>
      </c>
      <c r="L52" s="92" t="s">
        <v>6</v>
      </c>
      <c r="M52" s="92" t="s">
        <v>428</v>
      </c>
      <c r="N52" s="92" t="s">
        <v>429</v>
      </c>
      <c r="O52" s="56" t="s">
        <v>85</v>
      </c>
      <c r="P52" s="96">
        <v>7</v>
      </c>
      <c r="Q52" s="58">
        <v>1800</v>
      </c>
      <c r="R52" s="59">
        <v>450</v>
      </c>
      <c r="S52" s="60"/>
      <c r="T52" s="60"/>
      <c r="U52" s="59">
        <f t="shared" si="2"/>
        <v>0</v>
      </c>
      <c r="V52" s="60"/>
      <c r="W52" s="60"/>
      <c r="X52" s="59">
        <f t="shared" si="3"/>
        <v>0</v>
      </c>
      <c r="Y52" s="60"/>
      <c r="Z52" s="60"/>
      <c r="AA52" s="59">
        <f t="shared" si="4"/>
        <v>0</v>
      </c>
      <c r="AB52" s="60"/>
      <c r="AC52" s="60"/>
      <c r="AD52" s="61"/>
      <c r="AE52" s="60"/>
      <c r="AF52" s="60"/>
      <c r="AG52" s="62">
        <f t="shared" si="5"/>
        <v>0</v>
      </c>
      <c r="AH52" s="60"/>
      <c r="AI52" s="60"/>
      <c r="AJ52" s="60"/>
      <c r="AK52" s="60"/>
      <c r="AL52" s="60"/>
      <c r="AM52" s="60"/>
      <c r="AN52" s="60"/>
      <c r="AO52" s="59">
        <f t="shared" si="6"/>
        <v>0</v>
      </c>
      <c r="AP52" s="60"/>
      <c r="AQ52" s="60"/>
      <c r="AR52" s="60"/>
      <c r="AS52" s="60"/>
      <c r="AT52" s="60"/>
      <c r="AU52" s="60"/>
      <c r="AV52" s="60"/>
      <c r="AW52" s="59">
        <f t="shared" si="7"/>
        <v>0</v>
      </c>
      <c r="AX52" s="60"/>
      <c r="AY52" s="60"/>
      <c r="AZ52" s="60"/>
      <c r="BA52" s="60"/>
      <c r="BB52" s="60"/>
      <c r="BC52" s="60"/>
      <c r="BD52" s="60"/>
      <c r="BE52" s="59">
        <f t="shared" si="8"/>
        <v>0</v>
      </c>
      <c r="BF52" s="59">
        <f t="shared" si="9"/>
        <v>0</v>
      </c>
      <c r="BG52" s="60"/>
      <c r="BH52" s="60"/>
      <c r="BI52" s="60"/>
      <c r="BJ52" s="60"/>
      <c r="BK52" s="60"/>
      <c r="BL52" s="60"/>
      <c r="BM52" s="60"/>
      <c r="BN52" s="60"/>
      <c r="BO52" s="59">
        <f t="shared" si="10"/>
        <v>0</v>
      </c>
      <c r="BP52" s="60"/>
      <c r="BQ52" s="60"/>
      <c r="BR52" s="60"/>
      <c r="BS52" s="60"/>
      <c r="BT52" s="60"/>
      <c r="BU52" s="60"/>
      <c r="BV52" s="60"/>
      <c r="BW52" s="59">
        <f t="shared" si="19"/>
        <v>0</v>
      </c>
      <c r="BX52" s="60"/>
      <c r="BY52" s="60"/>
      <c r="BZ52" s="62">
        <f t="shared" si="11"/>
        <v>0</v>
      </c>
      <c r="CA52" s="63"/>
      <c r="CB52" s="63"/>
      <c r="CC52" s="63"/>
      <c r="CD52" s="63"/>
      <c r="CE52" s="63"/>
      <c r="CF52" s="63"/>
      <c r="CG52" s="63"/>
      <c r="CH52" s="59">
        <f t="shared" si="12"/>
        <v>0</v>
      </c>
      <c r="CI52" s="60"/>
      <c r="CJ52" s="64"/>
      <c r="CK52" s="64"/>
      <c r="CL52" s="64"/>
      <c r="CM52" s="59">
        <f t="shared" si="13"/>
        <v>0</v>
      </c>
      <c r="CN52" s="61"/>
      <c r="CO52" s="61"/>
      <c r="CP52" s="59">
        <f t="shared" si="14"/>
        <v>0</v>
      </c>
      <c r="CQ52" s="60"/>
      <c r="CR52" s="60"/>
      <c r="CS52" s="60"/>
      <c r="CT52" s="60"/>
      <c r="CU52" s="60"/>
      <c r="CV52" s="59">
        <f t="shared" si="15"/>
        <v>0</v>
      </c>
      <c r="CW52" s="60"/>
      <c r="CX52" s="60"/>
      <c r="CY52" s="60"/>
      <c r="CZ52" s="60"/>
      <c r="DA52" s="60"/>
      <c r="DB52" s="60"/>
      <c r="DC52" s="59">
        <f t="shared" si="16"/>
        <v>0</v>
      </c>
      <c r="DD52" s="65">
        <f t="shared" si="18"/>
        <v>0</v>
      </c>
      <c r="DE52" s="64"/>
      <c r="DF52" s="64">
        <v>116.8</v>
      </c>
      <c r="DG52" s="64">
        <v>43.48</v>
      </c>
      <c r="DH52" s="66">
        <f t="shared" si="20"/>
        <v>160.28</v>
      </c>
      <c r="DI52" s="67">
        <f t="shared" si="1"/>
        <v>2089.7199999999998</v>
      </c>
      <c r="DJ52" s="68" t="s">
        <v>319</v>
      </c>
    </row>
    <row r="53" spans="1:114" x14ac:dyDescent="0.25">
      <c r="A53" t="s">
        <v>430</v>
      </c>
      <c r="B53" t="s">
        <v>6</v>
      </c>
      <c r="C53" t="s">
        <v>6</v>
      </c>
      <c r="D53" s="49" t="s">
        <v>431</v>
      </c>
      <c r="E53" s="49" t="s">
        <v>432</v>
      </c>
      <c r="F53" s="49" t="s">
        <v>433</v>
      </c>
      <c r="G53" s="49" t="s">
        <v>434</v>
      </c>
      <c r="H53" s="50">
        <v>3538.66</v>
      </c>
      <c r="I53" s="51">
        <v>4284</v>
      </c>
      <c r="J53" s="100" t="s">
        <v>435</v>
      </c>
      <c r="K53" s="70" t="s">
        <v>436</v>
      </c>
      <c r="L53" s="92" t="s">
        <v>6</v>
      </c>
      <c r="M53" s="92" t="s">
        <v>437</v>
      </c>
      <c r="N53" s="92" t="s">
        <v>438</v>
      </c>
      <c r="O53" s="56" t="s">
        <v>85</v>
      </c>
      <c r="P53" s="96">
        <v>7</v>
      </c>
      <c r="Q53" s="59">
        <v>3538.66</v>
      </c>
      <c r="R53" s="59"/>
      <c r="S53" s="60"/>
      <c r="T53" s="60"/>
      <c r="U53" s="59">
        <f>SUM(S53:T53)</f>
        <v>0</v>
      </c>
      <c r="V53" s="60"/>
      <c r="W53" s="60"/>
      <c r="X53" s="59">
        <f t="shared" si="3"/>
        <v>0</v>
      </c>
      <c r="Y53" s="60"/>
      <c r="Z53" s="60"/>
      <c r="AA53" s="59">
        <f t="shared" si="4"/>
        <v>0</v>
      </c>
      <c r="AB53" s="60"/>
      <c r="AC53" s="60"/>
      <c r="AD53" s="61"/>
      <c r="AE53" s="60"/>
      <c r="AF53" s="60"/>
      <c r="AG53" s="62">
        <f t="shared" si="5"/>
        <v>0</v>
      </c>
      <c r="AH53" s="60"/>
      <c r="AI53" s="60"/>
      <c r="AJ53" s="60"/>
      <c r="AK53" s="60"/>
      <c r="AL53" s="60"/>
      <c r="AM53" s="60"/>
      <c r="AN53" s="60"/>
      <c r="AO53" s="59">
        <f t="shared" si="6"/>
        <v>0</v>
      </c>
      <c r="AP53" s="60"/>
      <c r="AQ53" s="60"/>
      <c r="AR53" s="60"/>
      <c r="AS53" s="60"/>
      <c r="AT53" s="60"/>
      <c r="AU53" s="60"/>
      <c r="AV53" s="60"/>
      <c r="AW53" s="59">
        <f t="shared" si="7"/>
        <v>0</v>
      </c>
      <c r="AX53" s="60"/>
      <c r="AY53" s="60"/>
      <c r="AZ53" s="60"/>
      <c r="BA53" s="60"/>
      <c r="BB53" s="60"/>
      <c r="BC53" s="60"/>
      <c r="BD53" s="60"/>
      <c r="BE53" s="59">
        <f t="shared" si="8"/>
        <v>0</v>
      </c>
      <c r="BF53" s="59">
        <f t="shared" si="9"/>
        <v>0</v>
      </c>
      <c r="BG53" s="60"/>
      <c r="BH53" s="60"/>
      <c r="BI53" s="60"/>
      <c r="BJ53" s="60"/>
      <c r="BK53" s="60"/>
      <c r="BL53" s="60"/>
      <c r="BM53" s="60"/>
      <c r="BN53" s="60"/>
      <c r="BO53" s="59">
        <f t="shared" si="10"/>
        <v>0</v>
      </c>
      <c r="BP53" s="60">
        <v>80.143000000000001</v>
      </c>
      <c r="BQ53" s="60">
        <v>80.143000000000001</v>
      </c>
      <c r="BR53" s="60">
        <v>80.143000000000001</v>
      </c>
      <c r="BS53" s="60">
        <v>80.143000000000001</v>
      </c>
      <c r="BT53" s="60">
        <v>80.143000000000001</v>
      </c>
      <c r="BU53" s="60">
        <v>80.143000000000001</v>
      </c>
      <c r="BV53" s="60">
        <v>80.143000000000001</v>
      </c>
      <c r="BW53" s="59">
        <f t="shared" si="19"/>
        <v>561.00100000000009</v>
      </c>
      <c r="BX53" s="60"/>
      <c r="BY53" s="60"/>
      <c r="BZ53" s="62">
        <f t="shared" si="11"/>
        <v>0</v>
      </c>
      <c r="CA53" s="63"/>
      <c r="CB53" s="63"/>
      <c r="CC53" s="63"/>
      <c r="CD53" s="63"/>
      <c r="CE53" s="63"/>
      <c r="CF53" s="63"/>
      <c r="CG53" s="63"/>
      <c r="CH53" s="59">
        <f t="shared" si="12"/>
        <v>0</v>
      </c>
      <c r="CI53" s="60"/>
      <c r="CJ53" s="64"/>
      <c r="CK53" s="64"/>
      <c r="CL53" s="64"/>
      <c r="CM53" s="59">
        <f t="shared" si="13"/>
        <v>0</v>
      </c>
      <c r="CN53" s="61"/>
      <c r="CO53" s="61"/>
      <c r="CP53" s="59">
        <f t="shared" si="14"/>
        <v>0</v>
      </c>
      <c r="CQ53" s="60"/>
      <c r="CR53" s="60"/>
      <c r="CS53" s="60"/>
      <c r="CT53" s="60"/>
      <c r="CU53" s="60"/>
      <c r="CV53" s="59">
        <f t="shared" si="15"/>
        <v>0</v>
      </c>
      <c r="CW53" s="60"/>
      <c r="CX53" s="60"/>
      <c r="CY53" s="60"/>
      <c r="CZ53" s="60"/>
      <c r="DA53" s="60"/>
      <c r="DB53" s="60"/>
      <c r="DC53" s="59">
        <f t="shared" si="16"/>
        <v>0</v>
      </c>
      <c r="DD53" s="65">
        <f t="shared" si="18"/>
        <v>0</v>
      </c>
      <c r="DE53" s="64"/>
      <c r="DF53" s="64">
        <v>116.8</v>
      </c>
      <c r="DG53" s="64">
        <v>43.48</v>
      </c>
      <c r="DH53" s="66">
        <f t="shared" si="20"/>
        <v>160.28</v>
      </c>
      <c r="DI53" s="67">
        <f t="shared" si="1"/>
        <v>2817.3789999999995</v>
      </c>
      <c r="DJ53" s="68" t="s">
        <v>93</v>
      </c>
    </row>
    <row r="54" spans="1:114" x14ac:dyDescent="0.25">
      <c r="A54" t="s">
        <v>439</v>
      </c>
      <c r="B54" t="s">
        <v>6</v>
      </c>
      <c r="C54" t="s">
        <v>6</v>
      </c>
      <c r="D54" s="49" t="s">
        <v>440</v>
      </c>
      <c r="E54" s="49" t="s">
        <v>441</v>
      </c>
      <c r="F54" s="49" t="s">
        <v>442</v>
      </c>
      <c r="G54" s="49" t="s">
        <v>442</v>
      </c>
      <c r="H54" s="50">
        <v>2243.5</v>
      </c>
      <c r="I54" s="51">
        <v>4313</v>
      </c>
      <c r="J54" s="100" t="s">
        <v>440</v>
      </c>
      <c r="K54" s="82" t="s">
        <v>443</v>
      </c>
      <c r="L54" s="92" t="s">
        <v>6</v>
      </c>
      <c r="M54" s="92" t="s">
        <v>444</v>
      </c>
      <c r="N54" s="92" t="s">
        <v>445</v>
      </c>
      <c r="O54" s="56" t="s">
        <v>85</v>
      </c>
      <c r="P54" s="96">
        <v>7</v>
      </c>
      <c r="Q54" s="59">
        <v>3343.5</v>
      </c>
      <c r="R54" s="59"/>
      <c r="S54" s="60"/>
      <c r="T54" s="60"/>
      <c r="U54" s="59">
        <f t="shared" si="2"/>
        <v>0</v>
      </c>
      <c r="V54" s="60"/>
      <c r="W54" s="60"/>
      <c r="X54" s="59">
        <f t="shared" si="3"/>
        <v>0</v>
      </c>
      <c r="Y54" s="60"/>
      <c r="Z54" s="60"/>
      <c r="AA54" s="59">
        <f t="shared" si="4"/>
        <v>0</v>
      </c>
      <c r="AB54" s="60"/>
      <c r="AC54" s="60"/>
      <c r="AD54" s="61"/>
      <c r="AE54" s="60"/>
      <c r="AF54" s="60"/>
      <c r="AG54" s="62">
        <f t="shared" si="5"/>
        <v>0</v>
      </c>
      <c r="AH54" s="60"/>
      <c r="AI54" s="60"/>
      <c r="AJ54" s="60"/>
      <c r="AK54" s="60"/>
      <c r="AL54" s="60"/>
      <c r="AM54" s="60"/>
      <c r="AN54" s="60"/>
      <c r="AO54" s="59">
        <f t="shared" si="6"/>
        <v>0</v>
      </c>
      <c r="AP54" s="60"/>
      <c r="AQ54" s="60"/>
      <c r="AR54" s="60"/>
      <c r="AS54" s="60"/>
      <c r="AT54" s="60"/>
      <c r="AU54" s="60"/>
      <c r="AV54" s="60"/>
      <c r="AW54" s="59">
        <f t="shared" si="7"/>
        <v>0</v>
      </c>
      <c r="AX54" s="60"/>
      <c r="AY54" s="60"/>
      <c r="AZ54" s="60"/>
      <c r="BA54" s="60"/>
      <c r="BB54" s="60"/>
      <c r="BC54" s="60"/>
      <c r="BD54" s="60"/>
      <c r="BE54" s="59">
        <f t="shared" si="8"/>
        <v>0</v>
      </c>
      <c r="BF54" s="59">
        <f t="shared" si="9"/>
        <v>0</v>
      </c>
      <c r="BG54" s="60"/>
      <c r="BH54" s="60"/>
      <c r="BI54" s="60"/>
      <c r="BJ54" s="60"/>
      <c r="BK54" s="60"/>
      <c r="BL54" s="60"/>
      <c r="BM54" s="60"/>
      <c r="BN54" s="60"/>
      <c r="BO54" s="59">
        <f t="shared" si="10"/>
        <v>0</v>
      </c>
      <c r="BP54" s="60">
        <v>96.071666666666673</v>
      </c>
      <c r="BQ54" s="60">
        <v>96.071666666666673</v>
      </c>
      <c r="BR54" s="60">
        <v>96.071666666666673</v>
      </c>
      <c r="BS54" s="60">
        <v>96.071666666666673</v>
      </c>
      <c r="BT54" s="60">
        <v>96.071666666666673</v>
      </c>
      <c r="BU54" s="60">
        <v>96.071666666666673</v>
      </c>
      <c r="BV54" s="60">
        <v>96.071666666666673</v>
      </c>
      <c r="BW54" s="59">
        <f t="shared" si="19"/>
        <v>672.50166666666678</v>
      </c>
      <c r="BX54" s="60"/>
      <c r="BY54" s="60"/>
      <c r="BZ54" s="62">
        <f t="shared" si="11"/>
        <v>0</v>
      </c>
      <c r="CA54" s="63"/>
      <c r="CB54" s="63"/>
      <c r="CC54" s="63"/>
      <c r="CD54" s="63"/>
      <c r="CE54" s="63"/>
      <c r="CF54" s="63"/>
      <c r="CG54" s="63"/>
      <c r="CH54" s="59">
        <f t="shared" si="12"/>
        <v>0</v>
      </c>
      <c r="CI54" s="60"/>
      <c r="CJ54" s="64"/>
      <c r="CK54" s="64"/>
      <c r="CL54" s="64"/>
      <c r="CM54" s="59">
        <f t="shared" si="13"/>
        <v>0</v>
      </c>
      <c r="CN54" s="61"/>
      <c r="CO54" s="61"/>
      <c r="CP54" s="59">
        <f t="shared" si="14"/>
        <v>0</v>
      </c>
      <c r="CQ54" s="60"/>
      <c r="CR54" s="60"/>
      <c r="CS54" s="60"/>
      <c r="CT54" s="60"/>
      <c r="CU54" s="60"/>
      <c r="CV54" s="59">
        <f t="shared" si="15"/>
        <v>0</v>
      </c>
      <c r="CW54" s="60"/>
      <c r="CX54" s="60"/>
      <c r="CY54" s="60"/>
      <c r="CZ54" s="60"/>
      <c r="DA54" s="60"/>
      <c r="DB54" s="60"/>
      <c r="DC54" s="59">
        <f t="shared" si="16"/>
        <v>0</v>
      </c>
      <c r="DD54" s="65">
        <f t="shared" si="18"/>
        <v>0</v>
      </c>
      <c r="DE54" s="64"/>
      <c r="DF54" s="64">
        <v>143.86000000000001</v>
      </c>
      <c r="DG54" s="64">
        <v>49.68</v>
      </c>
      <c r="DH54" s="66">
        <f t="shared" si="20"/>
        <v>193.54000000000002</v>
      </c>
      <c r="DI54" s="67">
        <f t="shared" si="1"/>
        <v>2477.458333333333</v>
      </c>
      <c r="DJ54" s="68" t="s">
        <v>174</v>
      </c>
    </row>
    <row r="55" spans="1:114" x14ac:dyDescent="0.25">
      <c r="A55" t="s">
        <v>446</v>
      </c>
      <c r="B55" t="s">
        <v>6</v>
      </c>
      <c r="C55" t="s">
        <v>6</v>
      </c>
      <c r="D55" s="49" t="s">
        <v>447</v>
      </c>
      <c r="E55" s="49" t="s">
        <v>229</v>
      </c>
      <c r="F55" s="49" t="s">
        <v>6</v>
      </c>
      <c r="G55" s="49" t="s">
        <v>6</v>
      </c>
      <c r="H55" s="50">
        <v>0</v>
      </c>
      <c r="I55" s="51">
        <v>4420</v>
      </c>
      <c r="J55" s="102" t="s">
        <v>447</v>
      </c>
      <c r="K55" s="81" t="s">
        <v>230</v>
      </c>
      <c r="L55" s="92" t="s">
        <v>6</v>
      </c>
      <c r="M55" s="92" t="s">
        <v>448</v>
      </c>
      <c r="N55" s="92" t="s">
        <v>449</v>
      </c>
      <c r="O55" s="56" t="s">
        <v>85</v>
      </c>
      <c r="P55" s="96">
        <v>7</v>
      </c>
      <c r="Q55" s="59">
        <v>4000</v>
      </c>
      <c r="R55" s="59"/>
      <c r="S55" s="60"/>
      <c r="T55" s="60"/>
      <c r="U55" s="59">
        <f t="shared" si="2"/>
        <v>0</v>
      </c>
      <c r="V55" s="60"/>
      <c r="W55" s="60"/>
      <c r="X55" s="59">
        <f t="shared" si="3"/>
        <v>0</v>
      </c>
      <c r="Y55" s="60"/>
      <c r="Z55" s="60"/>
      <c r="AA55" s="59">
        <f t="shared" si="4"/>
        <v>0</v>
      </c>
      <c r="AB55" s="60"/>
      <c r="AC55" s="60"/>
      <c r="AD55" s="61"/>
      <c r="AE55" s="60"/>
      <c r="AF55" s="60"/>
      <c r="AG55" s="62">
        <f t="shared" si="5"/>
        <v>0</v>
      </c>
      <c r="AH55" s="60"/>
      <c r="AI55" s="60"/>
      <c r="AJ55" s="60"/>
      <c r="AK55" s="60"/>
      <c r="AL55" s="60"/>
      <c r="AM55" s="60"/>
      <c r="AN55" s="60"/>
      <c r="AO55" s="59">
        <f t="shared" si="6"/>
        <v>0</v>
      </c>
      <c r="AP55" s="60"/>
      <c r="AQ55" s="60"/>
      <c r="AR55" s="60"/>
      <c r="AS55" s="60"/>
      <c r="AT55" s="60"/>
      <c r="AU55" s="60"/>
      <c r="AV55" s="60"/>
      <c r="AW55" s="59">
        <f t="shared" si="7"/>
        <v>0</v>
      </c>
      <c r="AX55" s="60"/>
      <c r="AY55" s="60"/>
      <c r="AZ55" s="60"/>
      <c r="BA55" s="60"/>
      <c r="BB55" s="60"/>
      <c r="BC55" s="60"/>
      <c r="BD55" s="60"/>
      <c r="BE55" s="59">
        <f t="shared" si="8"/>
        <v>0</v>
      </c>
      <c r="BF55" s="59">
        <f t="shared" si="9"/>
        <v>0</v>
      </c>
      <c r="BG55" s="60"/>
      <c r="BH55" s="60"/>
      <c r="BI55" s="60"/>
      <c r="BJ55" s="60"/>
      <c r="BK55" s="60"/>
      <c r="BL55" s="60"/>
      <c r="BM55" s="60"/>
      <c r="BN55" s="60"/>
      <c r="BO55" s="59">
        <f t="shared" si="10"/>
        <v>0</v>
      </c>
      <c r="BP55" s="60"/>
      <c r="BQ55" s="60"/>
      <c r="BR55" s="60"/>
      <c r="BS55" s="60"/>
      <c r="BT55" s="60"/>
      <c r="BU55" s="60"/>
      <c r="BV55" s="60"/>
      <c r="BW55" s="59">
        <f t="shared" si="19"/>
        <v>0</v>
      </c>
      <c r="BX55" s="60"/>
      <c r="BY55" s="60"/>
      <c r="BZ55" s="62">
        <f t="shared" si="11"/>
        <v>0</v>
      </c>
      <c r="CA55" s="63">
        <v>30.39</v>
      </c>
      <c r="CB55" s="63">
        <v>30.39</v>
      </c>
      <c r="CC55" s="63">
        <v>30.39</v>
      </c>
      <c r="CD55" s="63">
        <v>30.39</v>
      </c>
      <c r="CE55" s="63">
        <v>30.39</v>
      </c>
      <c r="CF55" s="63">
        <v>30.39</v>
      </c>
      <c r="CG55" s="63">
        <v>30.39</v>
      </c>
      <c r="CH55" s="59">
        <f t="shared" si="12"/>
        <v>212.72999999999996</v>
      </c>
      <c r="CI55" s="60"/>
      <c r="CJ55" s="64"/>
      <c r="CK55" s="64"/>
      <c r="CL55" s="64"/>
      <c r="CM55" s="59">
        <f t="shared" si="13"/>
        <v>0</v>
      </c>
      <c r="CN55" s="61"/>
      <c r="CO55" s="61"/>
      <c r="CP55" s="59">
        <f t="shared" si="14"/>
        <v>0</v>
      </c>
      <c r="CQ55" s="60"/>
      <c r="CR55" s="60"/>
      <c r="CS55" s="60"/>
      <c r="CT55" s="60"/>
      <c r="CU55" s="60"/>
      <c r="CV55" s="59">
        <f t="shared" si="15"/>
        <v>0</v>
      </c>
      <c r="CW55" s="60"/>
      <c r="CX55" s="60"/>
      <c r="CY55" s="60"/>
      <c r="CZ55" s="60"/>
      <c r="DA55" s="60"/>
      <c r="DB55" s="60"/>
      <c r="DC55" s="59">
        <f t="shared" si="16"/>
        <v>0</v>
      </c>
      <c r="DD55" s="65">
        <f t="shared" si="18"/>
        <v>0</v>
      </c>
      <c r="DE55" s="64"/>
      <c r="DF55" s="64">
        <v>143.93</v>
      </c>
      <c r="DG55" s="64">
        <v>49.69</v>
      </c>
      <c r="DH55" s="66">
        <f t="shared" si="20"/>
        <v>193.62</v>
      </c>
      <c r="DI55" s="67">
        <f t="shared" si="1"/>
        <v>3593.65</v>
      </c>
      <c r="DJ55" s="68" t="s">
        <v>230</v>
      </c>
    </row>
    <row r="56" spans="1:114" x14ac:dyDescent="0.25">
      <c r="A56" t="s">
        <v>450</v>
      </c>
      <c r="B56" t="s">
        <v>6</v>
      </c>
      <c r="C56" t="s">
        <v>6</v>
      </c>
      <c r="D56" t="s">
        <v>451</v>
      </c>
      <c r="E56" s="49" t="s">
        <v>452</v>
      </c>
      <c r="F56" s="49" t="s">
        <v>453</v>
      </c>
      <c r="G56" s="49" t="s">
        <v>453</v>
      </c>
      <c r="H56" s="50">
        <v>3643.5</v>
      </c>
      <c r="I56" s="51">
        <v>4468</v>
      </c>
      <c r="J56" s="100" t="s">
        <v>451</v>
      </c>
      <c r="K56" s="82" t="s">
        <v>454</v>
      </c>
      <c r="L56" s="92" t="s">
        <v>6</v>
      </c>
      <c r="M56" s="92" t="s">
        <v>455</v>
      </c>
      <c r="N56" s="92" t="s">
        <v>456</v>
      </c>
      <c r="O56" s="56" t="s">
        <v>85</v>
      </c>
      <c r="P56" s="96">
        <v>7</v>
      </c>
      <c r="Q56" s="59">
        <v>3643.5</v>
      </c>
      <c r="R56" s="84">
        <v>300</v>
      </c>
      <c r="S56" s="60"/>
      <c r="T56" s="60"/>
      <c r="U56" s="59">
        <f t="shared" si="2"/>
        <v>0</v>
      </c>
      <c r="V56" s="60"/>
      <c r="W56" s="60"/>
      <c r="X56" s="59">
        <f t="shared" si="3"/>
        <v>0</v>
      </c>
      <c r="Y56" s="60"/>
      <c r="Z56" s="60"/>
      <c r="AA56" s="59">
        <f t="shared" si="4"/>
        <v>0</v>
      </c>
      <c r="AB56" s="60"/>
      <c r="AC56" s="60"/>
      <c r="AD56" s="60"/>
      <c r="AE56" s="60"/>
      <c r="AF56" s="60"/>
      <c r="AG56" s="59">
        <f t="shared" si="5"/>
        <v>0</v>
      </c>
      <c r="AH56" s="60"/>
      <c r="AI56" s="60"/>
      <c r="AJ56" s="60"/>
      <c r="AK56" s="60"/>
      <c r="AL56" s="60"/>
      <c r="AM56" s="60"/>
      <c r="AN56" s="60"/>
      <c r="AO56" s="59">
        <f t="shared" si="6"/>
        <v>0</v>
      </c>
      <c r="AP56" s="60"/>
      <c r="AQ56" s="60"/>
      <c r="AR56" s="60"/>
      <c r="AS56" s="60"/>
      <c r="AT56" s="60"/>
      <c r="AU56" s="60"/>
      <c r="AV56" s="60"/>
      <c r="AW56" s="59">
        <f t="shared" si="7"/>
        <v>0</v>
      </c>
      <c r="AX56" s="60"/>
      <c r="AY56" s="60"/>
      <c r="AZ56" s="60"/>
      <c r="BA56" s="60"/>
      <c r="BB56" s="60"/>
      <c r="BC56" s="60"/>
      <c r="BD56" s="60"/>
      <c r="BE56" s="59">
        <f t="shared" si="8"/>
        <v>0</v>
      </c>
      <c r="BF56" s="59">
        <f t="shared" si="9"/>
        <v>0</v>
      </c>
      <c r="BG56" s="60"/>
      <c r="BH56" s="60"/>
      <c r="BI56" s="60"/>
      <c r="BJ56" s="60"/>
      <c r="BK56" s="60"/>
      <c r="BL56" s="60"/>
      <c r="BM56" s="60"/>
      <c r="BN56" s="60"/>
      <c r="BO56" s="59">
        <f t="shared" si="10"/>
        <v>0</v>
      </c>
      <c r="BP56" s="60"/>
      <c r="BQ56" s="60"/>
      <c r="BR56" s="60"/>
      <c r="BS56" s="60"/>
      <c r="BT56" s="60"/>
      <c r="BU56" s="60"/>
      <c r="BV56" s="60"/>
      <c r="BW56" s="59">
        <f t="shared" si="19"/>
        <v>0</v>
      </c>
      <c r="BX56" s="60"/>
      <c r="BY56" s="60"/>
      <c r="BZ56" s="62">
        <f t="shared" si="11"/>
        <v>0</v>
      </c>
      <c r="CA56" s="63"/>
      <c r="CB56" s="63"/>
      <c r="CC56" s="63"/>
      <c r="CD56" s="63"/>
      <c r="CE56" s="63"/>
      <c r="CF56" s="63"/>
      <c r="CG56" s="63"/>
      <c r="CH56" s="59">
        <f t="shared" si="12"/>
        <v>0</v>
      </c>
      <c r="CI56" s="60"/>
      <c r="CJ56" s="64"/>
      <c r="CK56" s="64"/>
      <c r="CL56" s="64"/>
      <c r="CM56" s="59">
        <f t="shared" si="13"/>
        <v>0</v>
      </c>
      <c r="CN56" s="60"/>
      <c r="CO56" s="60"/>
      <c r="CP56" s="59">
        <f t="shared" si="14"/>
        <v>0</v>
      </c>
      <c r="CQ56" s="60"/>
      <c r="CR56" s="60"/>
      <c r="CS56" s="60"/>
      <c r="CT56" s="60"/>
      <c r="CU56" s="60"/>
      <c r="CV56" s="59">
        <f t="shared" si="15"/>
        <v>0</v>
      </c>
      <c r="CW56" s="60"/>
      <c r="CX56" s="60"/>
      <c r="CY56" s="60"/>
      <c r="CZ56" s="60"/>
      <c r="DA56" s="60"/>
      <c r="DB56" s="60"/>
      <c r="DC56" s="59">
        <f t="shared" si="16"/>
        <v>0</v>
      </c>
      <c r="DD56" s="65">
        <f t="shared" si="18"/>
        <v>0</v>
      </c>
      <c r="DE56" s="64"/>
      <c r="DF56" s="64">
        <v>143.86000000000001</v>
      </c>
      <c r="DG56" s="64">
        <v>49.68</v>
      </c>
      <c r="DH56" s="65">
        <f t="shared" si="20"/>
        <v>193.54000000000002</v>
      </c>
      <c r="DI56" s="67">
        <f t="shared" si="1"/>
        <v>3749.96</v>
      </c>
      <c r="DJ56" s="68" t="s">
        <v>174</v>
      </c>
    </row>
    <row r="57" spans="1:114" x14ac:dyDescent="0.25">
      <c r="A57" t="s">
        <v>457</v>
      </c>
      <c r="B57" t="s">
        <v>6</v>
      </c>
      <c r="C57" t="s">
        <v>6</v>
      </c>
      <c r="D57" t="s">
        <v>458</v>
      </c>
      <c r="E57" s="49" t="s">
        <v>441</v>
      </c>
      <c r="F57" s="49" t="s">
        <v>459</v>
      </c>
      <c r="G57" s="49" t="s">
        <v>459</v>
      </c>
      <c r="H57" s="50">
        <v>1993.5</v>
      </c>
      <c r="I57" s="51">
        <v>4560</v>
      </c>
      <c r="J57" s="100" t="s">
        <v>458</v>
      </c>
      <c r="K57" s="82" t="s">
        <v>443</v>
      </c>
      <c r="L57" s="92" t="s">
        <v>6</v>
      </c>
      <c r="M57" s="92" t="s">
        <v>460</v>
      </c>
      <c r="N57" s="92" t="s">
        <v>461</v>
      </c>
      <c r="O57" s="56" t="s">
        <v>85</v>
      </c>
      <c r="P57" s="96">
        <v>7</v>
      </c>
      <c r="Q57" s="59">
        <v>3643.5</v>
      </c>
      <c r="R57" s="59"/>
      <c r="S57" s="60"/>
      <c r="T57" s="60"/>
      <c r="U57" s="59">
        <f t="shared" si="2"/>
        <v>0</v>
      </c>
      <c r="V57" s="60"/>
      <c r="W57" s="60"/>
      <c r="X57" s="59">
        <f t="shared" si="3"/>
        <v>0</v>
      </c>
      <c r="Y57" s="60"/>
      <c r="Z57" s="60"/>
      <c r="AA57" s="59">
        <f t="shared" si="4"/>
        <v>0</v>
      </c>
      <c r="AB57" s="60"/>
      <c r="AC57" s="60"/>
      <c r="AD57" s="60"/>
      <c r="AE57" s="60"/>
      <c r="AF57" s="60"/>
      <c r="AG57" s="59">
        <f t="shared" si="5"/>
        <v>0</v>
      </c>
      <c r="AH57" s="60"/>
      <c r="AI57" s="60"/>
      <c r="AJ57" s="60"/>
      <c r="AK57" s="60"/>
      <c r="AL57" s="60"/>
      <c r="AM57" s="60"/>
      <c r="AN57" s="60"/>
      <c r="AO57" s="59">
        <f t="shared" si="6"/>
        <v>0</v>
      </c>
      <c r="AP57" s="60"/>
      <c r="AQ57" s="60"/>
      <c r="AR57" s="60"/>
      <c r="AS57" s="60"/>
      <c r="AT57" s="60"/>
      <c r="AU57" s="60"/>
      <c r="AV57" s="60"/>
      <c r="AW57" s="59">
        <f t="shared" si="7"/>
        <v>0</v>
      </c>
      <c r="AX57" s="60"/>
      <c r="AY57" s="60"/>
      <c r="AZ57" s="60"/>
      <c r="BA57" s="60"/>
      <c r="BB57" s="60"/>
      <c r="BC57" s="60"/>
      <c r="BD57" s="60"/>
      <c r="BE57" s="59">
        <f t="shared" si="8"/>
        <v>0</v>
      </c>
      <c r="BF57" s="59">
        <f t="shared" si="9"/>
        <v>0</v>
      </c>
      <c r="BG57" s="60"/>
      <c r="BH57" s="60"/>
      <c r="BI57" s="60"/>
      <c r="BJ57" s="60"/>
      <c r="BK57" s="60"/>
      <c r="BL57" s="60"/>
      <c r="BM57" s="60"/>
      <c r="BN57" s="60"/>
      <c r="BO57" s="59">
        <f t="shared" si="10"/>
        <v>0</v>
      </c>
      <c r="BP57" s="60"/>
      <c r="BQ57" s="60"/>
      <c r="BR57" s="60"/>
      <c r="BS57" s="60"/>
      <c r="BT57" s="60"/>
      <c r="BU57" s="60"/>
      <c r="BV57" s="60"/>
      <c r="BW57" s="59">
        <f t="shared" si="19"/>
        <v>0</v>
      </c>
      <c r="BX57" s="60"/>
      <c r="BY57" s="60"/>
      <c r="BZ57" s="62">
        <f t="shared" si="11"/>
        <v>0</v>
      </c>
      <c r="CA57" s="63">
        <v>126.15573770491804</v>
      </c>
      <c r="CB57" s="63">
        <v>126.15573770491804</v>
      </c>
      <c r="CC57" s="63">
        <v>126.15573770491804</v>
      </c>
      <c r="CD57" s="63">
        <v>126.15573770491804</v>
      </c>
      <c r="CE57" s="63">
        <v>126.15573770491804</v>
      </c>
      <c r="CF57" s="63">
        <v>126.15573770491804</v>
      </c>
      <c r="CG57" s="63">
        <v>126.15573770491804</v>
      </c>
      <c r="CH57" s="59">
        <f t="shared" si="12"/>
        <v>883.09016393442619</v>
      </c>
      <c r="CI57" s="60"/>
      <c r="CJ57" s="64"/>
      <c r="CK57" s="64"/>
      <c r="CL57" s="64"/>
      <c r="CM57" s="59">
        <f t="shared" si="13"/>
        <v>0</v>
      </c>
      <c r="CN57" s="60"/>
      <c r="CO57" s="60"/>
      <c r="CP57" s="59">
        <f t="shared" si="14"/>
        <v>0</v>
      </c>
      <c r="CQ57" s="60"/>
      <c r="CR57" s="60"/>
      <c r="CS57" s="60"/>
      <c r="CT57" s="60"/>
      <c r="CU57" s="60"/>
      <c r="CV57" s="59">
        <f t="shared" si="15"/>
        <v>0</v>
      </c>
      <c r="CW57" s="60"/>
      <c r="CX57" s="60"/>
      <c r="CY57" s="60"/>
      <c r="CZ57" s="60"/>
      <c r="DA57" s="60"/>
      <c r="DB57" s="60"/>
      <c r="DC57" s="59">
        <f t="shared" si="16"/>
        <v>0</v>
      </c>
      <c r="DD57" s="65">
        <f t="shared" si="18"/>
        <v>0</v>
      </c>
      <c r="DE57" s="64"/>
      <c r="DF57" s="64">
        <v>143.86000000000001</v>
      </c>
      <c r="DG57" s="64">
        <v>49.68</v>
      </c>
      <c r="DH57" s="65">
        <f t="shared" si="20"/>
        <v>193.54000000000002</v>
      </c>
      <c r="DI57" s="67">
        <f t="shared" si="1"/>
        <v>2566.869836065574</v>
      </c>
      <c r="DJ57" s="68" t="s">
        <v>174</v>
      </c>
    </row>
    <row r="58" spans="1:114" x14ac:dyDescent="0.25">
      <c r="A58" t="s">
        <v>462</v>
      </c>
      <c r="B58" t="s">
        <v>6</v>
      </c>
      <c r="C58" t="s">
        <v>6</v>
      </c>
      <c r="D58" t="s">
        <v>463</v>
      </c>
      <c r="E58" s="49" t="s">
        <v>318</v>
      </c>
      <c r="F58" s="49" t="s">
        <v>6</v>
      </c>
      <c r="G58" s="49" t="s">
        <v>6</v>
      </c>
      <c r="H58" s="50">
        <v>0</v>
      </c>
      <c r="I58" s="51">
        <v>4566</v>
      </c>
      <c r="J58" s="100" t="s">
        <v>463</v>
      </c>
      <c r="K58" s="99" t="s">
        <v>319</v>
      </c>
      <c r="L58" s="92" t="s">
        <v>464</v>
      </c>
      <c r="M58" s="92" t="s">
        <v>465</v>
      </c>
      <c r="N58" s="92" t="s">
        <v>466</v>
      </c>
      <c r="O58" s="56" t="s">
        <v>467</v>
      </c>
      <c r="P58" s="96">
        <v>7</v>
      </c>
      <c r="Q58" s="58">
        <v>1800</v>
      </c>
      <c r="R58" s="59">
        <v>450</v>
      </c>
      <c r="S58" s="60"/>
      <c r="T58" s="60"/>
      <c r="U58" s="59">
        <f t="shared" si="2"/>
        <v>0</v>
      </c>
      <c r="V58" s="60"/>
      <c r="W58" s="60"/>
      <c r="X58" s="59">
        <f t="shared" si="3"/>
        <v>0</v>
      </c>
      <c r="Y58" s="60"/>
      <c r="Z58" s="60"/>
      <c r="AA58" s="59">
        <f t="shared" si="4"/>
        <v>0</v>
      </c>
      <c r="AB58" s="60"/>
      <c r="AC58" s="60"/>
      <c r="AD58" s="60"/>
      <c r="AE58" s="60"/>
      <c r="AF58" s="60"/>
      <c r="AG58" s="59">
        <f t="shared" si="5"/>
        <v>0</v>
      </c>
      <c r="AH58" s="60"/>
      <c r="AI58" s="60"/>
      <c r="AJ58" s="60"/>
      <c r="AK58" s="60"/>
      <c r="AL58" s="60"/>
      <c r="AM58" s="60"/>
      <c r="AN58" s="60"/>
      <c r="AO58" s="59">
        <f t="shared" si="6"/>
        <v>0</v>
      </c>
      <c r="AP58" s="60"/>
      <c r="AQ58" s="60"/>
      <c r="AR58" s="60"/>
      <c r="AS58" s="60"/>
      <c r="AT58" s="60"/>
      <c r="AU58" s="60"/>
      <c r="AV58" s="60"/>
      <c r="AW58" s="59">
        <f t="shared" si="7"/>
        <v>0</v>
      </c>
      <c r="AX58" s="60"/>
      <c r="AY58" s="60"/>
      <c r="AZ58" s="60"/>
      <c r="BA58" s="60"/>
      <c r="BB58" s="60"/>
      <c r="BC58" s="60"/>
      <c r="BD58" s="60"/>
      <c r="BE58" s="59">
        <f t="shared" si="8"/>
        <v>0</v>
      </c>
      <c r="BF58" s="59">
        <f t="shared" si="9"/>
        <v>0</v>
      </c>
      <c r="BG58" s="60"/>
      <c r="BH58" s="60"/>
      <c r="BI58" s="60"/>
      <c r="BJ58" s="60"/>
      <c r="BK58" s="60"/>
      <c r="BL58" s="60"/>
      <c r="BM58" s="60"/>
      <c r="BN58" s="60"/>
      <c r="BO58" s="59">
        <f t="shared" si="10"/>
        <v>0</v>
      </c>
      <c r="BP58" s="60"/>
      <c r="BQ58" s="60"/>
      <c r="BR58" s="60"/>
      <c r="BS58" s="60"/>
      <c r="BT58" s="60"/>
      <c r="BU58" s="60"/>
      <c r="BV58" s="60"/>
      <c r="BW58" s="59">
        <f t="shared" si="19"/>
        <v>0</v>
      </c>
      <c r="BX58" s="60"/>
      <c r="BY58" s="60"/>
      <c r="BZ58" s="62">
        <f t="shared" si="11"/>
        <v>0</v>
      </c>
      <c r="CA58" s="63"/>
      <c r="CB58" s="63"/>
      <c r="CC58" s="63"/>
      <c r="CD58" s="63"/>
      <c r="CE58" s="63"/>
      <c r="CF58" s="63"/>
      <c r="CG58" s="63"/>
      <c r="CH58" s="59">
        <f t="shared" si="12"/>
        <v>0</v>
      </c>
      <c r="CI58" s="60"/>
      <c r="CJ58" s="64"/>
      <c r="CK58" s="64"/>
      <c r="CL58" s="64"/>
      <c r="CM58" s="59">
        <f t="shared" si="13"/>
        <v>0</v>
      </c>
      <c r="CN58" s="60"/>
      <c r="CO58" s="60"/>
      <c r="CP58" s="59">
        <f t="shared" si="14"/>
        <v>0</v>
      </c>
      <c r="CQ58" s="60"/>
      <c r="CR58" s="60"/>
      <c r="CS58" s="60"/>
      <c r="CT58" s="60"/>
      <c r="CU58" s="60"/>
      <c r="CV58" s="59">
        <f t="shared" si="15"/>
        <v>0</v>
      </c>
      <c r="CW58" s="60"/>
      <c r="CX58" s="60"/>
      <c r="CY58" s="60"/>
      <c r="CZ58" s="60"/>
      <c r="DA58" s="60"/>
      <c r="DB58" s="60"/>
      <c r="DC58" s="59">
        <f t="shared" si="16"/>
        <v>0</v>
      </c>
      <c r="DD58" s="65">
        <f t="shared" si="18"/>
        <v>0</v>
      </c>
      <c r="DE58" s="64"/>
      <c r="DF58" s="64">
        <v>116.8</v>
      </c>
      <c r="DG58" s="64">
        <v>43.48</v>
      </c>
      <c r="DH58" s="65">
        <f t="shared" si="20"/>
        <v>160.28</v>
      </c>
      <c r="DI58" s="67">
        <f t="shared" si="1"/>
        <v>2089.7199999999998</v>
      </c>
      <c r="DJ58" s="68" t="s">
        <v>319</v>
      </c>
    </row>
    <row r="59" spans="1:114" x14ac:dyDescent="0.25">
      <c r="A59" t="s">
        <v>468</v>
      </c>
      <c r="B59" t="s">
        <v>6</v>
      </c>
      <c r="C59" t="s">
        <v>6</v>
      </c>
      <c r="D59" t="s">
        <v>469</v>
      </c>
      <c r="E59" s="49" t="s">
        <v>470</v>
      </c>
      <c r="F59" s="49" t="s">
        <v>471</v>
      </c>
      <c r="G59" s="49" t="s">
        <v>472</v>
      </c>
      <c r="H59" s="50">
        <v>5325.51</v>
      </c>
      <c r="I59" s="51">
        <v>4572</v>
      </c>
      <c r="J59" s="100" t="s">
        <v>469</v>
      </c>
      <c r="K59" s="85" t="s">
        <v>473</v>
      </c>
      <c r="L59" s="92" t="s">
        <v>6</v>
      </c>
      <c r="M59" s="92" t="s">
        <v>474</v>
      </c>
      <c r="N59" s="92" t="s">
        <v>475</v>
      </c>
      <c r="O59" s="56" t="s">
        <v>85</v>
      </c>
      <c r="P59" s="96">
        <v>7</v>
      </c>
      <c r="Q59" s="59">
        <v>5325.51</v>
      </c>
      <c r="R59" s="59"/>
      <c r="S59" s="60"/>
      <c r="T59" s="60"/>
      <c r="U59" s="59">
        <f t="shared" si="2"/>
        <v>0</v>
      </c>
      <c r="V59" s="60"/>
      <c r="W59" s="60"/>
      <c r="X59" s="59">
        <f t="shared" si="3"/>
        <v>0</v>
      </c>
      <c r="Y59" s="60"/>
      <c r="Z59" s="60"/>
      <c r="AA59" s="59">
        <f t="shared" si="4"/>
        <v>0</v>
      </c>
      <c r="AB59" s="60"/>
      <c r="AC59" s="60"/>
      <c r="AD59" s="60"/>
      <c r="AE59" s="60"/>
      <c r="AF59" s="60"/>
      <c r="AG59" s="59">
        <f t="shared" si="5"/>
        <v>0</v>
      </c>
      <c r="AH59" s="60"/>
      <c r="AI59" s="60"/>
      <c r="AJ59" s="60"/>
      <c r="AK59" s="60"/>
      <c r="AL59" s="60"/>
      <c r="AM59" s="60"/>
      <c r="AN59" s="60"/>
      <c r="AO59" s="59">
        <f t="shared" si="6"/>
        <v>0</v>
      </c>
      <c r="AP59" s="60"/>
      <c r="AQ59" s="60"/>
      <c r="AR59" s="60"/>
      <c r="AS59" s="60"/>
      <c r="AT59" s="60"/>
      <c r="AU59" s="60"/>
      <c r="AV59" s="60"/>
      <c r="AW59" s="59">
        <f t="shared" si="7"/>
        <v>0</v>
      </c>
      <c r="AX59" s="60"/>
      <c r="AY59" s="60"/>
      <c r="AZ59" s="60"/>
      <c r="BA59" s="60"/>
      <c r="BB59" s="60"/>
      <c r="BC59" s="60"/>
      <c r="BD59" s="60"/>
      <c r="BE59" s="59">
        <f t="shared" si="8"/>
        <v>0</v>
      </c>
      <c r="BF59" s="59">
        <f t="shared" si="9"/>
        <v>0</v>
      </c>
      <c r="BG59" s="60"/>
      <c r="BH59" s="60"/>
      <c r="BI59" s="60"/>
      <c r="BJ59" s="60"/>
      <c r="BK59" s="60"/>
      <c r="BL59" s="60"/>
      <c r="BM59" s="60"/>
      <c r="BN59" s="60"/>
      <c r="BO59" s="59">
        <f t="shared" si="10"/>
        <v>0</v>
      </c>
      <c r="BP59" s="60"/>
      <c r="BQ59" s="60"/>
      <c r="BR59" s="60"/>
      <c r="BS59" s="60"/>
      <c r="BT59" s="60"/>
      <c r="BU59" s="60"/>
      <c r="BV59" s="60"/>
      <c r="BW59" s="59">
        <f t="shared" si="19"/>
        <v>0</v>
      </c>
      <c r="BX59" s="60"/>
      <c r="BY59" s="60"/>
      <c r="BZ59" s="62">
        <f t="shared" si="11"/>
        <v>0</v>
      </c>
      <c r="CA59" s="63"/>
      <c r="CB59" s="63"/>
      <c r="CC59" s="63"/>
      <c r="CD59" s="63"/>
      <c r="CE59" s="63"/>
      <c r="CF59" s="63"/>
      <c r="CG59" s="63"/>
      <c r="CH59" s="59">
        <f t="shared" si="12"/>
        <v>0</v>
      </c>
      <c r="CI59" s="60"/>
      <c r="CJ59" s="64"/>
      <c r="CK59" s="64"/>
      <c r="CL59" s="64"/>
      <c r="CM59" s="59">
        <f t="shared" si="13"/>
        <v>0</v>
      </c>
      <c r="CN59" s="60"/>
      <c r="CO59" s="60"/>
      <c r="CP59" s="59">
        <f t="shared" si="14"/>
        <v>0</v>
      </c>
      <c r="CQ59" s="60"/>
      <c r="CR59" s="60"/>
      <c r="CS59" s="60"/>
      <c r="CT59" s="60"/>
      <c r="CU59" s="60"/>
      <c r="CV59" s="59">
        <f t="shared" si="15"/>
        <v>0</v>
      </c>
      <c r="CW59" s="60"/>
      <c r="CX59" s="60"/>
      <c r="CY59" s="60"/>
      <c r="CZ59" s="60"/>
      <c r="DA59" s="60"/>
      <c r="DB59" s="60"/>
      <c r="DC59" s="59">
        <f t="shared" si="16"/>
        <v>0</v>
      </c>
      <c r="DD59" s="65">
        <f t="shared" si="18"/>
        <v>0</v>
      </c>
      <c r="DE59" s="64"/>
      <c r="DF59" s="64">
        <v>116.8</v>
      </c>
      <c r="DG59" s="64">
        <v>43.48</v>
      </c>
      <c r="DH59" s="65">
        <f t="shared" si="20"/>
        <v>160.28</v>
      </c>
      <c r="DI59" s="67">
        <f t="shared" si="1"/>
        <v>5165.2300000000005</v>
      </c>
      <c r="DJ59" s="68" t="s">
        <v>93</v>
      </c>
    </row>
    <row r="60" spans="1:114" x14ac:dyDescent="0.25">
      <c r="A60" t="s">
        <v>476</v>
      </c>
      <c r="B60" t="s">
        <v>6</v>
      </c>
      <c r="C60" t="s">
        <v>6</v>
      </c>
      <c r="D60" t="s">
        <v>477</v>
      </c>
      <c r="E60" s="49" t="s">
        <v>478</v>
      </c>
      <c r="F60" s="49" t="s">
        <v>479</v>
      </c>
      <c r="G60" s="49" t="s">
        <v>480</v>
      </c>
      <c r="H60" s="50">
        <v>3363.43</v>
      </c>
      <c r="I60" s="51">
        <v>4615</v>
      </c>
      <c r="J60" s="100" t="s">
        <v>477</v>
      </c>
      <c r="K60" s="77" t="s">
        <v>481</v>
      </c>
      <c r="L60" s="92" t="s">
        <v>6</v>
      </c>
      <c r="M60" s="92" t="s">
        <v>482</v>
      </c>
      <c r="N60" s="92" t="s">
        <v>483</v>
      </c>
      <c r="O60" s="56" t="s">
        <v>85</v>
      </c>
      <c r="P60" s="96">
        <v>7</v>
      </c>
      <c r="Q60" s="59">
        <v>3363.43</v>
      </c>
      <c r="R60" s="59"/>
      <c r="S60" s="60"/>
      <c r="T60" s="60"/>
      <c r="U60" s="59">
        <f t="shared" si="2"/>
        <v>0</v>
      </c>
      <c r="V60" s="60"/>
      <c r="W60" s="60"/>
      <c r="X60" s="59">
        <f t="shared" si="3"/>
        <v>0</v>
      </c>
      <c r="Y60" s="60"/>
      <c r="Z60" s="60"/>
      <c r="AA60" s="59">
        <f t="shared" si="4"/>
        <v>0</v>
      </c>
      <c r="AB60" s="60"/>
      <c r="AC60" s="60"/>
      <c r="AD60" s="60"/>
      <c r="AE60" s="60"/>
      <c r="AF60" s="60"/>
      <c r="AG60" s="59">
        <f t="shared" si="5"/>
        <v>0</v>
      </c>
      <c r="AH60" s="60"/>
      <c r="AI60" s="60"/>
      <c r="AJ60" s="60"/>
      <c r="AK60" s="60"/>
      <c r="AL60" s="60"/>
      <c r="AM60" s="60"/>
      <c r="AN60" s="60"/>
      <c r="AO60" s="59">
        <f t="shared" si="6"/>
        <v>0</v>
      </c>
      <c r="AP60" s="60"/>
      <c r="AQ60" s="60"/>
      <c r="AR60" s="60"/>
      <c r="AS60" s="60"/>
      <c r="AT60" s="60"/>
      <c r="AU60" s="60"/>
      <c r="AV60" s="60"/>
      <c r="AW60" s="59">
        <f t="shared" si="7"/>
        <v>0</v>
      </c>
      <c r="AX60" s="60"/>
      <c r="AY60" s="60"/>
      <c r="AZ60" s="60"/>
      <c r="BA60" s="60"/>
      <c r="BB60" s="60"/>
      <c r="BC60" s="60"/>
      <c r="BD60" s="60"/>
      <c r="BE60" s="59">
        <f t="shared" si="8"/>
        <v>0</v>
      </c>
      <c r="BF60" s="59">
        <f t="shared" si="9"/>
        <v>0</v>
      </c>
      <c r="BG60" s="60"/>
      <c r="BH60" s="60"/>
      <c r="BI60" s="60"/>
      <c r="BJ60" s="60"/>
      <c r="BK60" s="60"/>
      <c r="BL60" s="60"/>
      <c r="BM60" s="60"/>
      <c r="BN60" s="60"/>
      <c r="BO60" s="59">
        <f t="shared" si="10"/>
        <v>0</v>
      </c>
      <c r="BP60" s="60"/>
      <c r="BQ60" s="60"/>
      <c r="BR60" s="60"/>
      <c r="BS60" s="60"/>
      <c r="BT60" s="60"/>
      <c r="BU60" s="60"/>
      <c r="BV60" s="60"/>
      <c r="BW60" s="59">
        <f t="shared" si="19"/>
        <v>0</v>
      </c>
      <c r="BX60" s="60"/>
      <c r="BY60" s="60"/>
      <c r="BZ60" s="62">
        <f t="shared" si="11"/>
        <v>0</v>
      </c>
      <c r="CA60" s="63"/>
      <c r="CB60" s="63"/>
      <c r="CC60" s="63"/>
      <c r="CD60" s="63"/>
      <c r="CE60" s="63"/>
      <c r="CF60" s="63"/>
      <c r="CG60" s="63"/>
      <c r="CH60" s="59">
        <f t="shared" si="12"/>
        <v>0</v>
      </c>
      <c r="CI60" s="60"/>
      <c r="CJ60" s="64"/>
      <c r="CK60" s="64"/>
      <c r="CL60" s="64"/>
      <c r="CM60" s="59">
        <f t="shared" si="13"/>
        <v>0</v>
      </c>
      <c r="CN60" s="60"/>
      <c r="CO60" s="60"/>
      <c r="CP60" s="59">
        <f t="shared" si="14"/>
        <v>0</v>
      </c>
      <c r="CQ60" s="60"/>
      <c r="CR60" s="60"/>
      <c r="CS60" s="60"/>
      <c r="CT60" s="60"/>
      <c r="CU60" s="60"/>
      <c r="CV60" s="59">
        <f t="shared" si="15"/>
        <v>0</v>
      </c>
      <c r="CW60" s="60"/>
      <c r="CX60" s="60"/>
      <c r="CY60" s="60"/>
      <c r="CZ60" s="60"/>
      <c r="DA60" s="60"/>
      <c r="DB60" s="60"/>
      <c r="DC60" s="59">
        <f t="shared" si="16"/>
        <v>0</v>
      </c>
      <c r="DD60" s="65">
        <f t="shared" si="18"/>
        <v>0</v>
      </c>
      <c r="DE60" s="64"/>
      <c r="DF60" s="64">
        <v>116.8</v>
      </c>
      <c r="DG60" s="64">
        <v>43.48</v>
      </c>
      <c r="DH60" s="65">
        <f t="shared" si="20"/>
        <v>160.28</v>
      </c>
      <c r="DI60" s="105">
        <f t="shared" si="1"/>
        <v>3203.1499999999996</v>
      </c>
      <c r="DJ60" s="68" t="s">
        <v>93</v>
      </c>
    </row>
    <row r="61" spans="1:114" x14ac:dyDescent="0.25">
      <c r="A61" s="49" t="s">
        <v>6</v>
      </c>
      <c r="B61" t="s">
        <v>6</v>
      </c>
      <c r="C61" t="s">
        <v>6</v>
      </c>
      <c r="D61" t="s">
        <v>484</v>
      </c>
      <c r="E61" s="49" t="s">
        <v>278</v>
      </c>
      <c r="F61" s="49" t="s">
        <v>6</v>
      </c>
      <c r="G61" s="49" t="s">
        <v>6</v>
      </c>
      <c r="H61" s="50">
        <v>0</v>
      </c>
      <c r="I61" s="51">
        <v>4267</v>
      </c>
      <c r="J61" s="102" t="s">
        <v>484</v>
      </c>
      <c r="K61" s="53" t="s">
        <v>279</v>
      </c>
      <c r="L61" s="92" t="s">
        <v>6</v>
      </c>
      <c r="M61" s="92" t="s">
        <v>485</v>
      </c>
      <c r="N61" s="92" t="s">
        <v>486</v>
      </c>
      <c r="O61" s="56" t="s">
        <v>85</v>
      </c>
      <c r="P61" s="96">
        <v>7</v>
      </c>
      <c r="Q61" s="58">
        <v>2500</v>
      </c>
      <c r="R61" s="59"/>
      <c r="S61" s="60"/>
      <c r="T61" s="60"/>
      <c r="U61" s="59">
        <f t="shared" si="2"/>
        <v>0</v>
      </c>
      <c r="V61" s="60"/>
      <c r="W61" s="60"/>
      <c r="X61" s="59">
        <f t="shared" si="3"/>
        <v>0</v>
      </c>
      <c r="Y61" s="60"/>
      <c r="Z61" s="60"/>
      <c r="AA61" s="59">
        <f t="shared" si="4"/>
        <v>0</v>
      </c>
      <c r="AB61" s="60"/>
      <c r="AC61" s="60"/>
      <c r="AD61" s="60"/>
      <c r="AE61" s="60"/>
      <c r="AF61" s="60"/>
      <c r="AG61" s="59">
        <f t="shared" si="5"/>
        <v>0</v>
      </c>
      <c r="AH61" s="60"/>
      <c r="AI61" s="60"/>
      <c r="AJ61" s="60"/>
      <c r="AK61" s="60"/>
      <c r="AL61" s="60"/>
      <c r="AM61" s="60"/>
      <c r="AN61" s="60"/>
      <c r="AO61" s="59">
        <f t="shared" si="6"/>
        <v>0</v>
      </c>
      <c r="AP61" s="60"/>
      <c r="AQ61" s="60"/>
      <c r="AR61" s="60"/>
      <c r="AS61" s="60"/>
      <c r="AT61" s="60"/>
      <c r="AU61" s="60"/>
      <c r="AV61" s="60"/>
      <c r="AW61" s="59">
        <f t="shared" si="7"/>
        <v>0</v>
      </c>
      <c r="AX61" s="60"/>
      <c r="AY61" s="60"/>
      <c r="AZ61" s="60"/>
      <c r="BA61" s="60"/>
      <c r="BB61" s="60"/>
      <c r="BC61" s="60"/>
      <c r="BD61" s="60"/>
      <c r="BE61" s="59">
        <f t="shared" si="8"/>
        <v>0</v>
      </c>
      <c r="BF61" s="59">
        <f t="shared" si="9"/>
        <v>0</v>
      </c>
      <c r="BG61" s="60"/>
      <c r="BH61" s="60"/>
      <c r="BI61" s="60"/>
      <c r="BJ61" s="60"/>
      <c r="BK61" s="60"/>
      <c r="BL61" s="60"/>
      <c r="BM61" s="60"/>
      <c r="BN61" s="60"/>
      <c r="BO61" s="59">
        <f t="shared" si="10"/>
        <v>0</v>
      </c>
      <c r="BP61" s="60"/>
      <c r="BQ61" s="60"/>
      <c r="BR61" s="60"/>
      <c r="BS61" s="60"/>
      <c r="BT61" s="60"/>
      <c r="BU61" s="60"/>
      <c r="BV61" s="60"/>
      <c r="BW61" s="59">
        <f t="shared" si="19"/>
        <v>0</v>
      </c>
      <c r="BX61" s="60"/>
      <c r="BY61" s="60"/>
      <c r="BZ61" s="62">
        <f t="shared" si="11"/>
        <v>0</v>
      </c>
      <c r="CA61" s="63"/>
      <c r="CB61" s="63"/>
      <c r="CC61" s="63"/>
      <c r="CD61" s="63"/>
      <c r="CE61" s="63"/>
      <c r="CF61" s="63"/>
      <c r="CG61" s="63"/>
      <c r="CH61" s="59">
        <f t="shared" si="12"/>
        <v>0</v>
      </c>
      <c r="CI61" s="60"/>
      <c r="CJ61" s="64"/>
      <c r="CK61" s="64"/>
      <c r="CL61" s="64"/>
      <c r="CM61" s="59">
        <f t="shared" si="13"/>
        <v>0</v>
      </c>
      <c r="CN61" s="60"/>
      <c r="CO61" s="60"/>
      <c r="CP61" s="59">
        <f t="shared" si="14"/>
        <v>0</v>
      </c>
      <c r="CQ61" s="60"/>
      <c r="CR61" s="60"/>
      <c r="CS61" s="60"/>
      <c r="CT61" s="60"/>
      <c r="CU61" s="60"/>
      <c r="CV61" s="59">
        <f t="shared" si="15"/>
        <v>0</v>
      </c>
      <c r="CW61" s="60"/>
      <c r="CX61" s="60"/>
      <c r="CY61" s="60"/>
      <c r="CZ61" s="60"/>
      <c r="DA61" s="60"/>
      <c r="DB61" s="60"/>
      <c r="DC61" s="59">
        <f t="shared" si="16"/>
        <v>0</v>
      </c>
      <c r="DD61" s="65">
        <f t="shared" si="18"/>
        <v>0</v>
      </c>
      <c r="DE61" s="64"/>
      <c r="DF61" s="64">
        <v>143.86000000000001</v>
      </c>
      <c r="DG61" s="64">
        <v>49.68</v>
      </c>
      <c r="DH61" s="65">
        <f t="shared" si="20"/>
        <v>193.54000000000002</v>
      </c>
      <c r="DI61" s="105">
        <f t="shared" si="1"/>
        <v>2306.46</v>
      </c>
      <c r="DJ61" s="68" t="s">
        <v>279</v>
      </c>
    </row>
    <row r="62" spans="1:114" x14ac:dyDescent="0.25">
      <c r="A62" s="49" t="s">
        <v>6</v>
      </c>
      <c r="B62" t="s">
        <v>6</v>
      </c>
      <c r="C62" t="s">
        <v>6</v>
      </c>
      <c r="D62" t="s">
        <v>487</v>
      </c>
      <c r="E62" s="49" t="s">
        <v>318</v>
      </c>
      <c r="F62" s="49" t="s">
        <v>6</v>
      </c>
      <c r="G62" s="49" t="s">
        <v>6</v>
      </c>
      <c r="H62" s="50">
        <v>0</v>
      </c>
      <c r="I62" s="51">
        <v>4661</v>
      </c>
      <c r="J62" s="100" t="s">
        <v>487</v>
      </c>
      <c r="K62" s="99" t="s">
        <v>319</v>
      </c>
      <c r="L62" s="92" t="s">
        <v>6</v>
      </c>
      <c r="M62" s="92" t="s">
        <v>488</v>
      </c>
      <c r="N62" s="92" t="s">
        <v>489</v>
      </c>
      <c r="O62" s="56" t="s">
        <v>85</v>
      </c>
      <c r="P62" s="96">
        <v>7</v>
      </c>
      <c r="Q62" s="58">
        <v>1800</v>
      </c>
      <c r="R62" s="59">
        <v>450</v>
      </c>
      <c r="S62" s="60"/>
      <c r="T62" s="60"/>
      <c r="U62" s="59">
        <f t="shared" si="2"/>
        <v>0</v>
      </c>
      <c r="V62" s="60"/>
      <c r="W62" s="60"/>
      <c r="X62" s="59">
        <f t="shared" si="3"/>
        <v>0</v>
      </c>
      <c r="Y62" s="60"/>
      <c r="Z62" s="60"/>
      <c r="AA62" s="59">
        <f t="shared" si="4"/>
        <v>0</v>
      </c>
      <c r="AB62" s="60"/>
      <c r="AC62" s="60"/>
      <c r="AD62" s="60"/>
      <c r="AE62" s="60"/>
      <c r="AF62" s="60"/>
      <c r="AG62" s="59">
        <f t="shared" si="5"/>
        <v>0</v>
      </c>
      <c r="AH62" s="60"/>
      <c r="AI62" s="60"/>
      <c r="AJ62" s="60"/>
      <c r="AK62" s="60"/>
      <c r="AL62" s="60"/>
      <c r="AM62" s="60"/>
      <c r="AN62" s="60"/>
      <c r="AO62" s="59">
        <f t="shared" si="6"/>
        <v>0</v>
      </c>
      <c r="AP62" s="60"/>
      <c r="AQ62" s="60"/>
      <c r="AR62" s="60"/>
      <c r="AS62" s="60"/>
      <c r="AT62" s="60"/>
      <c r="AU62" s="60"/>
      <c r="AV62" s="60"/>
      <c r="AW62" s="59">
        <f t="shared" si="7"/>
        <v>0</v>
      </c>
      <c r="AX62" s="60"/>
      <c r="AY62" s="60"/>
      <c r="AZ62" s="60"/>
      <c r="BA62" s="60"/>
      <c r="BB62" s="60"/>
      <c r="BC62" s="60"/>
      <c r="BD62" s="60"/>
      <c r="BE62" s="59">
        <f t="shared" si="8"/>
        <v>0</v>
      </c>
      <c r="BF62" s="59">
        <f t="shared" si="9"/>
        <v>0</v>
      </c>
      <c r="BG62" s="60"/>
      <c r="BH62" s="60"/>
      <c r="BI62" s="60"/>
      <c r="BJ62" s="60"/>
      <c r="BK62" s="60"/>
      <c r="BL62" s="60"/>
      <c r="BM62" s="60"/>
      <c r="BN62" s="60"/>
      <c r="BO62" s="59">
        <f t="shared" si="10"/>
        <v>0</v>
      </c>
      <c r="BP62" s="60"/>
      <c r="BQ62" s="60"/>
      <c r="BR62" s="60"/>
      <c r="BS62" s="60"/>
      <c r="BT62" s="60"/>
      <c r="BU62" s="60"/>
      <c r="BV62" s="60"/>
      <c r="BW62" s="59">
        <f t="shared" si="19"/>
        <v>0</v>
      </c>
      <c r="BX62" s="60"/>
      <c r="BY62" s="60"/>
      <c r="BZ62" s="62">
        <f t="shared" si="11"/>
        <v>0</v>
      </c>
      <c r="CA62" s="63"/>
      <c r="CB62" s="63"/>
      <c r="CC62" s="63"/>
      <c r="CD62" s="63"/>
      <c r="CE62" s="63"/>
      <c r="CF62" s="63"/>
      <c r="CG62" s="63"/>
      <c r="CH62" s="59">
        <f t="shared" si="12"/>
        <v>0</v>
      </c>
      <c r="CI62" s="60"/>
      <c r="CJ62" s="64"/>
      <c r="CK62" s="64"/>
      <c r="CL62" s="64"/>
      <c r="CM62" s="59">
        <f t="shared" si="13"/>
        <v>0</v>
      </c>
      <c r="CN62" s="60"/>
      <c r="CO62" s="60"/>
      <c r="CP62" s="59">
        <f t="shared" si="14"/>
        <v>0</v>
      </c>
      <c r="CQ62" s="60"/>
      <c r="CR62" s="60"/>
      <c r="CS62" s="60"/>
      <c r="CT62" s="60"/>
      <c r="CU62" s="60"/>
      <c r="CV62" s="59">
        <f t="shared" si="15"/>
        <v>0</v>
      </c>
      <c r="CW62" s="60"/>
      <c r="CX62" s="60"/>
      <c r="CY62" s="60"/>
      <c r="CZ62" s="60"/>
      <c r="DA62" s="60"/>
      <c r="DB62" s="60"/>
      <c r="DC62" s="59">
        <f t="shared" si="16"/>
        <v>0</v>
      </c>
      <c r="DD62" s="65">
        <f t="shared" si="18"/>
        <v>0</v>
      </c>
      <c r="DE62" s="64"/>
      <c r="DF62" s="64">
        <v>116.8</v>
      </c>
      <c r="DG62" s="64">
        <v>43.48</v>
      </c>
      <c r="DH62" s="65">
        <f t="shared" si="20"/>
        <v>160.28</v>
      </c>
      <c r="DI62" s="105">
        <f t="shared" si="1"/>
        <v>2089.7199999999998</v>
      </c>
      <c r="DJ62" s="68" t="s">
        <v>319</v>
      </c>
    </row>
    <row r="63" spans="1:114" x14ac:dyDescent="0.25">
      <c r="A63" s="49" t="s">
        <v>490</v>
      </c>
      <c r="B63" t="s">
        <v>6</v>
      </c>
      <c r="C63" t="s">
        <v>6</v>
      </c>
      <c r="D63" t="s">
        <v>491</v>
      </c>
      <c r="E63" s="49" t="s">
        <v>452</v>
      </c>
      <c r="F63" s="49" t="s">
        <v>492</v>
      </c>
      <c r="G63" s="49" t="s">
        <v>492</v>
      </c>
      <c r="H63" s="50">
        <v>2500</v>
      </c>
      <c r="I63" s="51">
        <v>4672</v>
      </c>
      <c r="J63" s="100" t="s">
        <v>491</v>
      </c>
      <c r="K63" s="82" t="s">
        <v>174</v>
      </c>
      <c r="L63" s="92" t="s">
        <v>6</v>
      </c>
      <c r="M63" s="92" t="s">
        <v>493</v>
      </c>
      <c r="N63" s="92" t="s">
        <v>494</v>
      </c>
      <c r="O63" s="56" t="s">
        <v>85</v>
      </c>
      <c r="P63" s="96">
        <v>2</v>
      </c>
      <c r="Q63" s="59">
        <f>(2500/7)*2</f>
        <v>714.28571428571433</v>
      </c>
      <c r="R63" s="59"/>
      <c r="S63" s="60"/>
      <c r="T63" s="60"/>
      <c r="U63" s="59">
        <f t="shared" si="2"/>
        <v>0</v>
      </c>
      <c r="V63" s="60"/>
      <c r="W63" s="60"/>
      <c r="X63" s="59">
        <f t="shared" si="3"/>
        <v>0</v>
      </c>
      <c r="Y63" s="60"/>
      <c r="Z63" s="60"/>
      <c r="AA63" s="59">
        <f t="shared" si="4"/>
        <v>0</v>
      </c>
      <c r="AB63" s="60"/>
      <c r="AC63" s="60"/>
      <c r="AD63" s="60"/>
      <c r="AE63" s="60"/>
      <c r="AF63" s="60"/>
      <c r="AG63" s="59">
        <f t="shared" si="5"/>
        <v>0</v>
      </c>
      <c r="AH63" s="60"/>
      <c r="AI63" s="60"/>
      <c r="AJ63" s="60"/>
      <c r="AK63" s="60"/>
      <c r="AL63" s="60"/>
      <c r="AM63" s="60"/>
      <c r="AN63" s="60"/>
      <c r="AO63" s="59">
        <f t="shared" si="6"/>
        <v>0</v>
      </c>
      <c r="AP63" s="60"/>
      <c r="AQ63" s="60"/>
      <c r="AR63" s="60"/>
      <c r="AS63" s="60"/>
      <c r="AT63" s="60"/>
      <c r="AU63" s="60"/>
      <c r="AV63" s="60"/>
      <c r="AW63" s="59">
        <f t="shared" si="7"/>
        <v>0</v>
      </c>
      <c r="AX63" s="60"/>
      <c r="AY63" s="60"/>
      <c r="AZ63" s="60"/>
      <c r="BA63" s="60"/>
      <c r="BB63" s="60"/>
      <c r="BC63" s="60"/>
      <c r="BD63" s="60"/>
      <c r="BE63" s="59">
        <f t="shared" si="8"/>
        <v>0</v>
      </c>
      <c r="BF63" s="59">
        <f t="shared" si="9"/>
        <v>0</v>
      </c>
      <c r="BG63" s="60"/>
      <c r="BH63" s="60"/>
      <c r="BI63" s="60"/>
      <c r="BJ63" s="60"/>
      <c r="BK63" s="60"/>
      <c r="BL63" s="60"/>
      <c r="BM63" s="60"/>
      <c r="BN63" s="60"/>
      <c r="BO63" s="59">
        <f t="shared" si="10"/>
        <v>0</v>
      </c>
      <c r="BP63" s="60"/>
      <c r="BQ63" s="60"/>
      <c r="BR63" s="60"/>
      <c r="BS63" s="60"/>
      <c r="BT63" s="60"/>
      <c r="BU63" s="60"/>
      <c r="BV63" s="60"/>
      <c r="BW63" s="59">
        <f t="shared" si="19"/>
        <v>0</v>
      </c>
      <c r="BX63" s="60"/>
      <c r="BY63" s="60"/>
      <c r="BZ63" s="62">
        <f t="shared" si="11"/>
        <v>0</v>
      </c>
      <c r="CA63" s="63"/>
      <c r="CB63" s="63"/>
      <c r="CC63" s="63"/>
      <c r="CD63" s="63"/>
      <c r="CE63" s="63"/>
      <c r="CF63" s="63"/>
      <c r="CG63" s="63"/>
      <c r="CH63" s="59">
        <f t="shared" si="12"/>
        <v>0</v>
      </c>
      <c r="CI63" s="60"/>
      <c r="CJ63" s="64"/>
      <c r="CK63" s="64"/>
      <c r="CL63" s="64"/>
      <c r="CM63" s="59">
        <f t="shared" si="13"/>
        <v>0</v>
      </c>
      <c r="CN63" s="60"/>
      <c r="CO63" s="60"/>
      <c r="CP63" s="59">
        <f t="shared" si="14"/>
        <v>0</v>
      </c>
      <c r="CQ63" s="60"/>
      <c r="CR63" s="60"/>
      <c r="CS63" s="60"/>
      <c r="CT63" s="60"/>
      <c r="CU63" s="60"/>
      <c r="CV63" s="59">
        <f t="shared" si="15"/>
        <v>0</v>
      </c>
      <c r="CW63" s="60"/>
      <c r="CX63" s="60"/>
      <c r="CY63" s="60"/>
      <c r="CZ63" s="60"/>
      <c r="DA63" s="60"/>
      <c r="DB63" s="60"/>
      <c r="DC63" s="59">
        <f t="shared" si="16"/>
        <v>0</v>
      </c>
      <c r="DD63" s="65">
        <f t="shared" si="18"/>
        <v>0</v>
      </c>
      <c r="DE63" s="64"/>
      <c r="DF63" s="64">
        <v>0</v>
      </c>
      <c r="DG63" s="64">
        <v>14.19</v>
      </c>
      <c r="DH63" s="65">
        <f t="shared" si="20"/>
        <v>14.19</v>
      </c>
      <c r="DI63" s="105">
        <f t="shared" si="1"/>
        <v>700.09571428571428</v>
      </c>
      <c r="DJ63" s="68" t="s">
        <v>174</v>
      </c>
    </row>
    <row r="64" spans="1:114" x14ac:dyDescent="0.25">
      <c r="A64" s="49" t="s">
        <v>6</v>
      </c>
      <c r="B64" t="s">
        <v>6</v>
      </c>
      <c r="C64" t="s">
        <v>6</v>
      </c>
      <c r="D64" t="s">
        <v>495</v>
      </c>
      <c r="E64" s="49" t="s">
        <v>496</v>
      </c>
      <c r="F64" s="49">
        <v>0</v>
      </c>
      <c r="G64" s="49">
        <v>0</v>
      </c>
      <c r="H64" s="50">
        <v>0</v>
      </c>
      <c r="I64" s="51">
        <v>4698</v>
      </c>
      <c r="J64" s="106" t="s">
        <v>495</v>
      </c>
      <c r="K64" s="82" t="s">
        <v>174</v>
      </c>
      <c r="L64" s="107" t="s">
        <v>6</v>
      </c>
      <c r="M64" s="107" t="s">
        <v>497</v>
      </c>
      <c r="N64" s="107" t="s">
        <v>498</v>
      </c>
      <c r="O64" s="108" t="s">
        <v>85</v>
      </c>
      <c r="P64" s="57">
        <v>5</v>
      </c>
      <c r="Q64" s="59">
        <f>(2500/7)*5</f>
        <v>1785.7142857142858</v>
      </c>
      <c r="R64" s="59"/>
      <c r="S64" s="60"/>
      <c r="T64" s="60"/>
      <c r="U64" s="59">
        <f t="shared" si="2"/>
        <v>0</v>
      </c>
      <c r="V64" s="60"/>
      <c r="W64" s="60"/>
      <c r="X64" s="59">
        <f t="shared" si="3"/>
        <v>0</v>
      </c>
      <c r="Y64" s="60"/>
      <c r="Z64" s="60"/>
      <c r="AA64" s="59">
        <f t="shared" si="4"/>
        <v>0</v>
      </c>
      <c r="AB64" s="60"/>
      <c r="AC64" s="60"/>
      <c r="AD64" s="60"/>
      <c r="AE64" s="60"/>
      <c r="AF64" s="60"/>
      <c r="AG64" s="59">
        <f t="shared" si="5"/>
        <v>0</v>
      </c>
      <c r="AH64" s="60"/>
      <c r="AI64" s="60"/>
      <c r="AJ64" s="60"/>
      <c r="AK64" s="60"/>
      <c r="AL64" s="60"/>
      <c r="AM64" s="60"/>
      <c r="AN64" s="60"/>
      <c r="AO64" s="59">
        <f t="shared" si="6"/>
        <v>0</v>
      </c>
      <c r="AP64" s="60"/>
      <c r="AQ64" s="60"/>
      <c r="AR64" s="60"/>
      <c r="AS64" s="60"/>
      <c r="AT64" s="60"/>
      <c r="AU64" s="60"/>
      <c r="AV64" s="60"/>
      <c r="AW64" s="59">
        <f t="shared" si="7"/>
        <v>0</v>
      </c>
      <c r="AX64" s="60"/>
      <c r="AY64" s="60"/>
      <c r="AZ64" s="60"/>
      <c r="BA64" s="60"/>
      <c r="BB64" s="60"/>
      <c r="BC64" s="60"/>
      <c r="BD64" s="60"/>
      <c r="BE64" s="59">
        <f t="shared" si="8"/>
        <v>0</v>
      </c>
      <c r="BF64" s="59">
        <f t="shared" si="9"/>
        <v>0</v>
      </c>
      <c r="BG64" s="60"/>
      <c r="BH64" s="60"/>
      <c r="BI64" s="60"/>
      <c r="BJ64" s="60"/>
      <c r="BK64" s="60"/>
      <c r="BL64" s="60"/>
      <c r="BM64" s="60"/>
      <c r="BN64" s="60"/>
      <c r="BO64" s="59">
        <f t="shared" si="10"/>
        <v>0</v>
      </c>
      <c r="BP64" s="60"/>
      <c r="BQ64" s="60"/>
      <c r="BR64" s="60"/>
      <c r="BS64" s="60"/>
      <c r="BT64" s="60"/>
      <c r="BU64" s="60"/>
      <c r="BV64" s="60"/>
      <c r="BW64" s="59">
        <f t="shared" si="19"/>
        <v>0</v>
      </c>
      <c r="BX64" s="60"/>
      <c r="BY64" s="60"/>
      <c r="BZ64" s="62">
        <f t="shared" si="11"/>
        <v>0</v>
      </c>
      <c r="CA64" s="63"/>
      <c r="CB64" s="63"/>
      <c r="CC64" s="63">
        <v>58.501639344262294</v>
      </c>
      <c r="CD64" s="63">
        <v>58.501639344262294</v>
      </c>
      <c r="CE64" s="63">
        <v>58.501639344262294</v>
      </c>
      <c r="CF64" s="63">
        <v>58.501639344262294</v>
      </c>
      <c r="CG64" s="63">
        <v>58.501639344262294</v>
      </c>
      <c r="CH64" s="101">
        <f t="shared" si="12"/>
        <v>292.50819672131149</v>
      </c>
      <c r="CI64" s="60"/>
      <c r="CJ64" s="64"/>
      <c r="CK64" s="64"/>
      <c r="CL64" s="64"/>
      <c r="CM64" s="59">
        <f t="shared" si="13"/>
        <v>0</v>
      </c>
      <c r="CN64" s="60"/>
      <c r="CO64" s="60"/>
      <c r="CP64" s="59">
        <f t="shared" si="14"/>
        <v>0</v>
      </c>
      <c r="CQ64" s="60"/>
      <c r="CR64" s="60"/>
      <c r="CS64" s="60"/>
      <c r="CT64" s="60"/>
      <c r="CU64" s="60"/>
      <c r="CV64" s="59">
        <f t="shared" si="15"/>
        <v>0</v>
      </c>
      <c r="CW64" s="60"/>
      <c r="CX64" s="60"/>
      <c r="CY64" s="60"/>
      <c r="CZ64" s="60"/>
      <c r="DA64" s="60"/>
      <c r="DB64" s="60"/>
      <c r="DC64" s="59">
        <f t="shared" si="16"/>
        <v>0</v>
      </c>
      <c r="DD64" s="65">
        <f t="shared" si="18"/>
        <v>0</v>
      </c>
      <c r="DE64" s="64"/>
      <c r="DF64" s="64">
        <v>15.58</v>
      </c>
      <c r="DG64" s="64">
        <v>35.479999999999997</v>
      </c>
      <c r="DH64" s="65">
        <f t="shared" si="20"/>
        <v>51.059999999999995</v>
      </c>
      <c r="DI64" s="105">
        <f t="shared" si="1"/>
        <v>1442.1460889929745</v>
      </c>
      <c r="DJ64" s="68" t="s">
        <v>174</v>
      </c>
    </row>
    <row r="65" spans="1:114" x14ac:dyDescent="0.25">
      <c r="A65" s="109" t="s">
        <v>6</v>
      </c>
      <c r="B65" s="109" t="s">
        <v>6</v>
      </c>
      <c r="C65" s="109" t="s">
        <v>6</v>
      </c>
      <c r="D65" s="109" t="s">
        <v>6</v>
      </c>
      <c r="E65" s="109" t="s">
        <v>6</v>
      </c>
      <c r="F65" s="109" t="s">
        <v>6</v>
      </c>
      <c r="G65" s="109" t="s">
        <v>6</v>
      </c>
      <c r="H65" s="110" t="e">
        <f>SUM(H7:H60)</f>
        <v>#VALUE!</v>
      </c>
      <c r="I65" s="109" t="s">
        <v>6</v>
      </c>
      <c r="J65" s="109" t="s">
        <v>6</v>
      </c>
      <c r="K65" s="109" t="s">
        <v>6</v>
      </c>
      <c r="L65" s="109" t="s">
        <v>6</v>
      </c>
      <c r="M65" s="109" t="s">
        <v>6</v>
      </c>
      <c r="N65" s="109" t="s">
        <v>6</v>
      </c>
      <c r="O65" s="109" t="s">
        <v>6</v>
      </c>
      <c r="P65" s="109" t="s">
        <v>6</v>
      </c>
      <c r="Q65" s="111">
        <f t="shared" ref="Q65:CB65" si="21">SUM(Q7:Q64)</f>
        <v>224111.62999999998</v>
      </c>
      <c r="R65" s="111">
        <f t="shared" si="21"/>
        <v>3900</v>
      </c>
      <c r="S65" s="111">
        <f t="shared" si="21"/>
        <v>0</v>
      </c>
      <c r="T65" s="111">
        <f t="shared" si="21"/>
        <v>0</v>
      </c>
      <c r="U65" s="111">
        <f t="shared" si="21"/>
        <v>0</v>
      </c>
      <c r="V65" s="111">
        <f t="shared" si="21"/>
        <v>0</v>
      </c>
      <c r="W65" s="111">
        <f t="shared" si="21"/>
        <v>0</v>
      </c>
      <c r="X65" s="111">
        <f t="shared" si="21"/>
        <v>0</v>
      </c>
      <c r="Y65" s="111">
        <f t="shared" si="21"/>
        <v>0</v>
      </c>
      <c r="Z65" s="111">
        <f t="shared" si="21"/>
        <v>0</v>
      </c>
      <c r="AA65" s="111">
        <f t="shared" si="21"/>
        <v>0</v>
      </c>
      <c r="AB65" s="111">
        <f t="shared" si="21"/>
        <v>0</v>
      </c>
      <c r="AC65" s="111">
        <f t="shared" si="21"/>
        <v>0</v>
      </c>
      <c r="AD65" s="111">
        <f t="shared" si="21"/>
        <v>0</v>
      </c>
      <c r="AE65" s="111">
        <f t="shared" si="21"/>
        <v>0</v>
      </c>
      <c r="AF65" s="111">
        <f t="shared" si="21"/>
        <v>0</v>
      </c>
      <c r="AG65" s="111">
        <f t="shared" si="21"/>
        <v>0</v>
      </c>
      <c r="AH65" s="111">
        <f t="shared" si="21"/>
        <v>0</v>
      </c>
      <c r="AI65" s="111">
        <f t="shared" si="21"/>
        <v>0</v>
      </c>
      <c r="AJ65" s="111">
        <f t="shared" si="21"/>
        <v>0</v>
      </c>
      <c r="AK65" s="111">
        <f t="shared" si="21"/>
        <v>0</v>
      </c>
      <c r="AL65" s="111">
        <f t="shared" si="21"/>
        <v>0</v>
      </c>
      <c r="AM65" s="111">
        <f t="shared" si="21"/>
        <v>0</v>
      </c>
      <c r="AN65" s="111">
        <f t="shared" si="21"/>
        <v>0</v>
      </c>
      <c r="AO65" s="111">
        <f t="shared" si="21"/>
        <v>0</v>
      </c>
      <c r="AP65" s="111">
        <f t="shared" si="21"/>
        <v>0</v>
      </c>
      <c r="AQ65" s="111">
        <f t="shared" si="21"/>
        <v>0</v>
      </c>
      <c r="AR65" s="111">
        <f t="shared" si="21"/>
        <v>0</v>
      </c>
      <c r="AS65" s="111">
        <f t="shared" si="21"/>
        <v>0</v>
      </c>
      <c r="AT65" s="111">
        <f t="shared" si="21"/>
        <v>0</v>
      </c>
      <c r="AU65" s="111">
        <f t="shared" si="21"/>
        <v>0</v>
      </c>
      <c r="AV65" s="111">
        <f t="shared" si="21"/>
        <v>0</v>
      </c>
      <c r="AW65" s="111">
        <f t="shared" si="21"/>
        <v>0</v>
      </c>
      <c r="AX65" s="111">
        <f t="shared" si="21"/>
        <v>0</v>
      </c>
      <c r="AY65" s="111">
        <f t="shared" si="21"/>
        <v>284.76</v>
      </c>
      <c r="AZ65" s="111">
        <f t="shared" si="21"/>
        <v>284.76</v>
      </c>
      <c r="BA65" s="111">
        <f t="shared" si="21"/>
        <v>533.99</v>
      </c>
      <c r="BB65" s="111">
        <f t="shared" si="21"/>
        <v>249.23</v>
      </c>
      <c r="BC65" s="111">
        <f t="shared" si="21"/>
        <v>249.23</v>
      </c>
      <c r="BD65" s="111">
        <f t="shared" si="21"/>
        <v>249.23</v>
      </c>
      <c r="BE65" s="111">
        <f t="shared" si="21"/>
        <v>1851.1999999999998</v>
      </c>
      <c r="BF65" s="111">
        <f t="shared" si="21"/>
        <v>1851.1999999999998</v>
      </c>
      <c r="BG65" s="111">
        <f t="shared" si="21"/>
        <v>249.23</v>
      </c>
      <c r="BH65" s="111">
        <f t="shared" si="21"/>
        <v>249.23</v>
      </c>
      <c r="BI65" s="111">
        <f t="shared" si="21"/>
        <v>0</v>
      </c>
      <c r="BJ65" s="111">
        <f t="shared" si="21"/>
        <v>0</v>
      </c>
      <c r="BK65" s="111">
        <f t="shared" si="21"/>
        <v>0</v>
      </c>
      <c r="BL65" s="111">
        <f t="shared" si="21"/>
        <v>0</v>
      </c>
      <c r="BM65" s="111">
        <f t="shared" si="21"/>
        <v>0</v>
      </c>
      <c r="BN65" s="111">
        <f t="shared" si="21"/>
        <v>0</v>
      </c>
      <c r="BO65" s="111">
        <f t="shared" si="21"/>
        <v>498.46</v>
      </c>
      <c r="BP65" s="111">
        <f t="shared" si="21"/>
        <v>250.53699999999998</v>
      </c>
      <c r="BQ65" s="111">
        <f t="shared" si="21"/>
        <v>250.53699999999998</v>
      </c>
      <c r="BR65" s="111">
        <f t="shared" si="21"/>
        <v>250.53699999999998</v>
      </c>
      <c r="BS65" s="111">
        <f t="shared" si="21"/>
        <v>250.53699999999998</v>
      </c>
      <c r="BT65" s="111">
        <f t="shared" si="21"/>
        <v>250.53699999999998</v>
      </c>
      <c r="BU65" s="111">
        <f t="shared" si="21"/>
        <v>250.53699999999998</v>
      </c>
      <c r="BV65" s="111">
        <f t="shared" si="21"/>
        <v>250.53699999999998</v>
      </c>
      <c r="BW65" s="111">
        <f t="shared" si="21"/>
        <v>1753.7590000000002</v>
      </c>
      <c r="BX65" s="111">
        <f t="shared" si="21"/>
        <v>0</v>
      </c>
      <c r="BY65" s="111">
        <f t="shared" si="21"/>
        <v>533.40966943325543</v>
      </c>
      <c r="BZ65" s="111">
        <f t="shared" si="21"/>
        <v>533.40966943325543</v>
      </c>
      <c r="CA65" s="111">
        <f t="shared" si="21"/>
        <v>1256.1639765433254</v>
      </c>
      <c r="CB65" s="111">
        <f t="shared" si="21"/>
        <v>1256.1639765433254</v>
      </c>
      <c r="CC65" s="111">
        <f t="shared" ref="CC65:DH65" si="22">SUM(CC7:CC64)</f>
        <v>1314.6656158875876</v>
      </c>
      <c r="CD65" s="111">
        <f t="shared" si="22"/>
        <v>1286.1469273629975</v>
      </c>
      <c r="CE65" s="111">
        <f t="shared" si="22"/>
        <v>1286.1469273629975</v>
      </c>
      <c r="CF65" s="111">
        <f t="shared" si="22"/>
        <v>1286.1469273629975</v>
      </c>
      <c r="CG65" s="111">
        <f t="shared" si="22"/>
        <v>1286.1469273629975</v>
      </c>
      <c r="CH65" s="111">
        <f t="shared" si="22"/>
        <v>9504.9909478594855</v>
      </c>
      <c r="CI65" s="111">
        <f t="shared" si="22"/>
        <v>0</v>
      </c>
      <c r="CJ65" s="111">
        <f t="shared" si="22"/>
        <v>0</v>
      </c>
      <c r="CK65" s="111">
        <f t="shared" si="22"/>
        <v>0</v>
      </c>
      <c r="CL65" s="111">
        <f t="shared" si="22"/>
        <v>0</v>
      </c>
      <c r="CM65" s="111">
        <f t="shared" si="22"/>
        <v>0</v>
      </c>
      <c r="CN65" s="111">
        <f t="shared" si="22"/>
        <v>0</v>
      </c>
      <c r="CO65" s="111">
        <f t="shared" si="22"/>
        <v>0</v>
      </c>
      <c r="CP65" s="111">
        <f t="shared" si="22"/>
        <v>0</v>
      </c>
      <c r="CQ65" s="111">
        <f t="shared" si="22"/>
        <v>0</v>
      </c>
      <c r="CR65" s="111">
        <f t="shared" si="22"/>
        <v>0</v>
      </c>
      <c r="CS65" s="111">
        <f t="shared" si="22"/>
        <v>0</v>
      </c>
      <c r="CT65" s="111">
        <f t="shared" si="22"/>
        <v>1000</v>
      </c>
      <c r="CU65" s="111">
        <f t="shared" si="22"/>
        <v>0</v>
      </c>
      <c r="CV65" s="111">
        <f t="shared" si="22"/>
        <v>1000</v>
      </c>
      <c r="CW65" s="111">
        <f t="shared" si="22"/>
        <v>0</v>
      </c>
      <c r="CX65" s="111">
        <f t="shared" si="22"/>
        <v>0</v>
      </c>
      <c r="CY65" s="111">
        <f t="shared" si="22"/>
        <v>0</v>
      </c>
      <c r="CZ65" s="111">
        <f t="shared" si="22"/>
        <v>0</v>
      </c>
      <c r="DA65" s="111">
        <f t="shared" si="22"/>
        <v>0</v>
      </c>
      <c r="DB65" s="111">
        <f t="shared" si="22"/>
        <v>0</v>
      </c>
      <c r="DC65" s="111">
        <f t="shared" si="22"/>
        <v>0</v>
      </c>
      <c r="DD65" s="111">
        <f t="shared" si="22"/>
        <v>1000</v>
      </c>
      <c r="DE65" s="111">
        <f t="shared" si="22"/>
        <v>396.05</v>
      </c>
      <c r="DF65" s="111">
        <f t="shared" si="22"/>
        <v>7423.7100000000037</v>
      </c>
      <c r="DG65" s="111">
        <f t="shared" si="22"/>
        <v>2653.6799999999994</v>
      </c>
      <c r="DH65" s="111">
        <f t="shared" si="22"/>
        <v>10473.440000000008</v>
      </c>
      <c r="DI65" s="111">
        <f>SUM(DI7:DI64)</f>
        <v>202929.78005214044</v>
      </c>
      <c r="DJ65" s="112" t="s">
        <v>6</v>
      </c>
    </row>
    <row r="67" spans="1:114" x14ac:dyDescent="0.25">
      <c r="AB67" s="115"/>
      <c r="CH67" s="116"/>
      <c r="CJ67"/>
      <c r="DD67" s="115"/>
      <c r="DI67" s="117"/>
      <c r="DJ67" s="115"/>
    </row>
    <row r="68" spans="1:114" x14ac:dyDescent="0.25">
      <c r="CH68" s="116"/>
      <c r="CJ68"/>
      <c r="DD68" s="115"/>
      <c r="DI68" s="117"/>
      <c r="DJ68" s="115"/>
    </row>
    <row r="69" spans="1:114" x14ac:dyDescent="0.25">
      <c r="CH69" s="116"/>
      <c r="CJ69"/>
      <c r="DD69" s="115"/>
      <c r="DI69" s="117"/>
      <c r="DJ69" s="115"/>
    </row>
    <row r="70" spans="1:114" x14ac:dyDescent="0.25">
      <c r="CH70" s="116"/>
      <c r="CJ70"/>
      <c r="DD70" s="115"/>
      <c r="DI70" s="117"/>
      <c r="DJ70" s="115"/>
    </row>
    <row r="71" spans="1:114" x14ac:dyDescent="0.25">
      <c r="CH71" s="116"/>
      <c r="CJ71"/>
      <c r="DD71" s="115"/>
    </row>
    <row r="72" spans="1:114" x14ac:dyDescent="0.25">
      <c r="CJ72"/>
    </row>
    <row r="74" spans="1:114" x14ac:dyDescent="0.25">
      <c r="R74" s="118"/>
    </row>
  </sheetData>
  <autoFilter ref="A6:DJ65" xr:uid="{4DFCF8B0-98F0-4DFE-93EB-83ACC52D2FFB}"/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CANCUN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2024-04-18T00:08:38Z</dcterms:created>
  <dcterms:modified xsi:type="dcterms:W3CDTF">2024-04-18T00:08:58Z</dcterms:modified>
</cp:coreProperties>
</file>