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5226EA58-F770-4FD0-B5A6-98E95D60DB67}" xr6:coauthVersionLast="46" xr6:coauthVersionMax="46" xr10:uidLastSave="{00000000-0000-0000-0000-000000000000}"/>
  <bookViews>
    <workbookView xWindow="-120" yWindow="-120" windowWidth="20730" windowHeight="11160" xr2:uid="{B2FCF8EA-C15F-4A4D-9957-88B8AF6E9B73}"/>
  </bookViews>
  <sheets>
    <sheet name="TUXTLA" sheetId="1" r:id="rId1"/>
  </sheets>
  <externalReferences>
    <externalReference r:id="rId2"/>
  </externalReferences>
  <definedNames>
    <definedName name="_xlnm._FilterDatabase" localSheetId="0" hidden="1">TUXTLA!$A$6:$DJ$113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13" i="1" l="1"/>
  <c r="DF113" i="1"/>
  <c r="DE113" i="1"/>
  <c r="DB113" i="1"/>
  <c r="DA113" i="1"/>
  <c r="CZ113" i="1"/>
  <c r="CY113" i="1"/>
  <c r="CX113" i="1"/>
  <c r="CW113" i="1"/>
  <c r="CU113" i="1"/>
  <c r="CT113" i="1"/>
  <c r="CS113" i="1"/>
  <c r="CR113" i="1"/>
  <c r="CQ113" i="1"/>
  <c r="CO113" i="1"/>
  <c r="CN113" i="1"/>
  <c r="CL113" i="1"/>
  <c r="CK113" i="1"/>
  <c r="CJ113" i="1"/>
  <c r="CI113" i="1"/>
  <c r="BY113" i="1"/>
  <c r="BX113" i="1"/>
  <c r="BN113" i="1"/>
  <c r="BM113" i="1"/>
  <c r="BL113" i="1"/>
  <c r="BK113" i="1"/>
  <c r="BJ113" i="1"/>
  <c r="BI113" i="1"/>
  <c r="BH113" i="1"/>
  <c r="BG113" i="1"/>
  <c r="BD113" i="1"/>
  <c r="BC113" i="1"/>
  <c r="BB113" i="1"/>
  <c r="BA113" i="1"/>
  <c r="AZ113" i="1"/>
  <c r="AY113" i="1"/>
  <c r="AX113" i="1"/>
  <c r="AV113" i="1"/>
  <c r="AU113" i="1"/>
  <c r="AT113" i="1"/>
  <c r="AS113" i="1"/>
  <c r="AR113" i="1"/>
  <c r="AQ113" i="1"/>
  <c r="AP113" i="1"/>
  <c r="AN113" i="1"/>
  <c r="AM113" i="1"/>
  <c r="AL113" i="1"/>
  <c r="AK113" i="1"/>
  <c r="AJ113" i="1"/>
  <c r="AI113" i="1"/>
  <c r="AH113" i="1"/>
  <c r="AF113" i="1"/>
  <c r="AE113" i="1"/>
  <c r="AD113" i="1"/>
  <c r="AC113" i="1"/>
  <c r="AB113" i="1"/>
  <c r="Z113" i="1"/>
  <c r="Y113" i="1"/>
  <c r="W113" i="1"/>
  <c r="V113" i="1"/>
  <c r="T113" i="1"/>
  <c r="S113" i="1"/>
  <c r="R113" i="1"/>
  <c r="DH112" i="1"/>
  <c r="DC112" i="1"/>
  <c r="CV112" i="1"/>
  <c r="CP112" i="1"/>
  <c r="DD112" i="1" s="1"/>
  <c r="CM112" i="1"/>
  <c r="BZ112" i="1"/>
  <c r="CH112" i="1" s="1"/>
  <c r="BW112" i="1"/>
  <c r="BO112" i="1"/>
  <c r="BE112" i="1"/>
  <c r="AW112" i="1"/>
  <c r="AO112" i="1"/>
  <c r="BF112" i="1" s="1"/>
  <c r="AG112" i="1"/>
  <c r="AA112" i="1"/>
  <c r="X112" i="1"/>
  <c r="U112" i="1"/>
  <c r="Q112" i="1"/>
  <c r="Q113" i="1" s="1"/>
  <c r="H112" i="1"/>
  <c r="DH111" i="1"/>
  <c r="DC111" i="1"/>
  <c r="CV111" i="1"/>
  <c r="CP111" i="1"/>
  <c r="DD111" i="1" s="1"/>
  <c r="CM111" i="1"/>
  <c r="BZ111" i="1"/>
  <c r="CH111" i="1" s="1"/>
  <c r="BW111" i="1"/>
  <c r="BO111" i="1"/>
  <c r="BE111" i="1"/>
  <c r="BF111" i="1" s="1"/>
  <c r="AW111" i="1"/>
  <c r="AO111" i="1"/>
  <c r="AG111" i="1"/>
  <c r="AA111" i="1"/>
  <c r="X111" i="1"/>
  <c r="U111" i="1"/>
  <c r="H111" i="1"/>
  <c r="DH110" i="1"/>
  <c r="DC110" i="1"/>
  <c r="CV110" i="1"/>
  <c r="DD110" i="1" s="1"/>
  <c r="CP110" i="1"/>
  <c r="CM110" i="1"/>
  <c r="BZ110" i="1"/>
  <c r="CH110" i="1" s="1"/>
  <c r="BW110" i="1"/>
  <c r="BO110" i="1"/>
  <c r="BF110" i="1"/>
  <c r="BE110" i="1"/>
  <c r="AW110" i="1"/>
  <c r="AO110" i="1"/>
  <c r="AG110" i="1"/>
  <c r="AA110" i="1"/>
  <c r="X110" i="1"/>
  <c r="U110" i="1"/>
  <c r="H110" i="1"/>
  <c r="DH109" i="1"/>
  <c r="DC109" i="1"/>
  <c r="CV109" i="1"/>
  <c r="CP109" i="1"/>
  <c r="CM109" i="1"/>
  <c r="DD109" i="1" s="1"/>
  <c r="BZ109" i="1"/>
  <c r="CH109" i="1" s="1"/>
  <c r="BW109" i="1"/>
  <c r="BO109" i="1"/>
  <c r="BF109" i="1"/>
  <c r="BE109" i="1"/>
  <c r="AW109" i="1"/>
  <c r="AO109" i="1"/>
  <c r="AG109" i="1"/>
  <c r="AA109" i="1"/>
  <c r="X109" i="1"/>
  <c r="U109" i="1"/>
  <c r="DI109" i="1" s="1"/>
  <c r="H109" i="1"/>
  <c r="DH108" i="1"/>
  <c r="DC108" i="1"/>
  <c r="CV108" i="1"/>
  <c r="CP108" i="1"/>
  <c r="DD108" i="1" s="1"/>
  <c r="CM108" i="1"/>
  <c r="CH108" i="1"/>
  <c r="BZ108" i="1"/>
  <c r="BW108" i="1"/>
  <c r="BO108" i="1"/>
  <c r="BE108" i="1"/>
  <c r="BF108" i="1" s="1"/>
  <c r="DI108" i="1" s="1"/>
  <c r="AW108" i="1"/>
  <c r="AO108" i="1"/>
  <c r="AG108" i="1"/>
  <c r="AA108" i="1"/>
  <c r="X108" i="1"/>
  <c r="U108" i="1"/>
  <c r="H108" i="1"/>
  <c r="DH107" i="1"/>
  <c r="DC107" i="1"/>
  <c r="CV107" i="1"/>
  <c r="DD107" i="1" s="1"/>
  <c r="CP107" i="1"/>
  <c r="CM107" i="1"/>
  <c r="CH107" i="1"/>
  <c r="BZ107" i="1"/>
  <c r="BW107" i="1"/>
  <c r="BO107" i="1"/>
  <c r="BF107" i="1"/>
  <c r="BE107" i="1"/>
  <c r="AW107" i="1"/>
  <c r="AO107" i="1"/>
  <c r="AG107" i="1"/>
  <c r="AA107" i="1"/>
  <c r="DI107" i="1" s="1"/>
  <c r="X107" i="1"/>
  <c r="U107" i="1"/>
  <c r="H107" i="1"/>
  <c r="DH106" i="1"/>
  <c r="DC106" i="1"/>
  <c r="CV106" i="1"/>
  <c r="CP106" i="1"/>
  <c r="CM106" i="1"/>
  <c r="DD106" i="1" s="1"/>
  <c r="BZ106" i="1"/>
  <c r="CH106" i="1" s="1"/>
  <c r="BW106" i="1"/>
  <c r="BO106" i="1"/>
  <c r="BF106" i="1"/>
  <c r="BE106" i="1"/>
  <c r="AW106" i="1"/>
  <c r="AO106" i="1"/>
  <c r="AG106" i="1"/>
  <c r="AA106" i="1"/>
  <c r="X106" i="1"/>
  <c r="U106" i="1"/>
  <c r="H106" i="1"/>
  <c r="DH105" i="1"/>
  <c r="DC105" i="1"/>
  <c r="CV105" i="1"/>
  <c r="CP105" i="1"/>
  <c r="DD105" i="1" s="1"/>
  <c r="CM105" i="1"/>
  <c r="CH105" i="1"/>
  <c r="BZ105" i="1"/>
  <c r="BW105" i="1"/>
  <c r="BO105" i="1"/>
  <c r="BE105" i="1"/>
  <c r="BF105" i="1" s="1"/>
  <c r="DI105" i="1" s="1"/>
  <c r="AW105" i="1"/>
  <c r="AO105" i="1"/>
  <c r="AG105" i="1"/>
  <c r="AA105" i="1"/>
  <c r="X105" i="1"/>
  <c r="U105" i="1"/>
  <c r="H105" i="1"/>
  <c r="DH104" i="1"/>
  <c r="DC104" i="1"/>
  <c r="CV104" i="1"/>
  <c r="DD104" i="1" s="1"/>
  <c r="CP104" i="1"/>
  <c r="CM104" i="1"/>
  <c r="CH104" i="1"/>
  <c r="BZ104" i="1"/>
  <c r="BW104" i="1"/>
  <c r="BO104" i="1"/>
  <c r="BF104" i="1"/>
  <c r="BE104" i="1"/>
  <c r="AW104" i="1"/>
  <c r="AO104" i="1"/>
  <c r="AG104" i="1"/>
  <c r="AA104" i="1"/>
  <c r="DI104" i="1" s="1"/>
  <c r="X104" i="1"/>
  <c r="U104" i="1"/>
  <c r="H104" i="1"/>
  <c r="DH103" i="1"/>
  <c r="DC103" i="1"/>
  <c r="CV103" i="1"/>
  <c r="CP103" i="1"/>
  <c r="CM103" i="1"/>
  <c r="DD103" i="1" s="1"/>
  <c r="BZ103" i="1"/>
  <c r="CH103" i="1" s="1"/>
  <c r="BW103" i="1"/>
  <c r="BO103" i="1"/>
  <c r="BF103" i="1"/>
  <c r="BE103" i="1"/>
  <c r="AW103" i="1"/>
  <c r="AO103" i="1"/>
  <c r="AG103" i="1"/>
  <c r="AA103" i="1"/>
  <c r="X103" i="1"/>
  <c r="U103" i="1"/>
  <c r="H103" i="1"/>
  <c r="DH102" i="1"/>
  <c r="DC102" i="1"/>
  <c r="CV102" i="1"/>
  <c r="CP102" i="1"/>
  <c r="DD102" i="1" s="1"/>
  <c r="CM102" i="1"/>
  <c r="CH102" i="1"/>
  <c r="BZ102" i="1"/>
  <c r="BW102" i="1"/>
  <c r="BO102" i="1"/>
  <c r="BE102" i="1"/>
  <c r="BF102" i="1" s="1"/>
  <c r="AW102" i="1"/>
  <c r="AO102" i="1"/>
  <c r="AG102" i="1"/>
  <c r="AA102" i="1"/>
  <c r="X102" i="1"/>
  <c r="U102" i="1"/>
  <c r="H102" i="1"/>
  <c r="DH101" i="1"/>
  <c r="DC101" i="1"/>
  <c r="CV101" i="1"/>
  <c r="DD101" i="1" s="1"/>
  <c r="CP101" i="1"/>
  <c r="CM101" i="1"/>
  <c r="CH101" i="1"/>
  <c r="BZ101" i="1"/>
  <c r="BW101" i="1"/>
  <c r="BO101" i="1"/>
  <c r="BF101" i="1"/>
  <c r="BE101" i="1"/>
  <c r="AW101" i="1"/>
  <c r="AO101" i="1"/>
  <c r="AG101" i="1"/>
  <c r="AA101" i="1"/>
  <c r="DI101" i="1" s="1"/>
  <c r="X101" i="1"/>
  <c r="U101" i="1"/>
  <c r="H101" i="1"/>
  <c r="DH100" i="1"/>
  <c r="DC100" i="1"/>
  <c r="CV100" i="1"/>
  <c r="CP100" i="1"/>
  <c r="CM100" i="1"/>
  <c r="DD100" i="1" s="1"/>
  <c r="BZ100" i="1"/>
  <c r="CH100" i="1" s="1"/>
  <c r="BW100" i="1"/>
  <c r="BO100" i="1"/>
  <c r="BF100" i="1"/>
  <c r="BE100" i="1"/>
  <c r="AW100" i="1"/>
  <c r="AO100" i="1"/>
  <c r="AG100" i="1"/>
  <c r="AA100" i="1"/>
  <c r="X100" i="1"/>
  <c r="U100" i="1"/>
  <c r="H100" i="1"/>
  <c r="DH99" i="1"/>
  <c r="DC99" i="1"/>
  <c r="CV99" i="1"/>
  <c r="CP99" i="1"/>
  <c r="DD99" i="1" s="1"/>
  <c r="CM99" i="1"/>
  <c r="CH99" i="1"/>
  <c r="BZ99" i="1"/>
  <c r="BW99" i="1"/>
  <c r="BO99" i="1"/>
  <c r="BE99" i="1"/>
  <c r="BF99" i="1" s="1"/>
  <c r="DI99" i="1" s="1"/>
  <c r="AW99" i="1"/>
  <c r="AO99" i="1"/>
  <c r="AG99" i="1"/>
  <c r="AA99" i="1"/>
  <c r="X99" i="1"/>
  <c r="U99" i="1"/>
  <c r="H99" i="1"/>
  <c r="DH98" i="1"/>
  <c r="DC98" i="1"/>
  <c r="CV98" i="1"/>
  <c r="DD98" i="1" s="1"/>
  <c r="CP98" i="1"/>
  <c r="CM98" i="1"/>
  <c r="CH98" i="1"/>
  <c r="BZ98" i="1"/>
  <c r="BW98" i="1"/>
  <c r="BO98" i="1"/>
  <c r="BF98" i="1"/>
  <c r="BE98" i="1"/>
  <c r="AW98" i="1"/>
  <c r="AO98" i="1"/>
  <c r="AG98" i="1"/>
  <c r="AA98" i="1"/>
  <c r="DI98" i="1" s="1"/>
  <c r="X98" i="1"/>
  <c r="U98" i="1"/>
  <c r="H98" i="1"/>
  <c r="DH97" i="1"/>
  <c r="DC97" i="1"/>
  <c r="CV97" i="1"/>
  <c r="CP97" i="1"/>
  <c r="CM97" i="1"/>
  <c r="DD97" i="1" s="1"/>
  <c r="BZ97" i="1"/>
  <c r="CH97" i="1" s="1"/>
  <c r="BW97" i="1"/>
  <c r="BO97" i="1"/>
  <c r="BF97" i="1"/>
  <c r="BE97" i="1"/>
  <c r="AW97" i="1"/>
  <c r="AO97" i="1"/>
  <c r="AG97" i="1"/>
  <c r="AA97" i="1"/>
  <c r="X97" i="1"/>
  <c r="U97" i="1"/>
  <c r="H97" i="1"/>
  <c r="DH96" i="1"/>
  <c r="DC96" i="1"/>
  <c r="CV96" i="1"/>
  <c r="CP96" i="1"/>
  <c r="DD96" i="1" s="1"/>
  <c r="CM96" i="1"/>
  <c r="CH96" i="1"/>
  <c r="BZ96" i="1"/>
  <c r="BW96" i="1"/>
  <c r="BO96" i="1"/>
  <c r="BE96" i="1"/>
  <c r="BF96" i="1" s="1"/>
  <c r="DI96" i="1" s="1"/>
  <c r="AW96" i="1"/>
  <c r="AO96" i="1"/>
  <c r="AG96" i="1"/>
  <c r="AA96" i="1"/>
  <c r="X96" i="1"/>
  <c r="U96" i="1"/>
  <c r="H96" i="1"/>
  <c r="DH95" i="1"/>
  <c r="DC95" i="1"/>
  <c r="CV95" i="1"/>
  <c r="DD95" i="1" s="1"/>
  <c r="CP95" i="1"/>
  <c r="CM95" i="1"/>
  <c r="CH95" i="1"/>
  <c r="BZ95" i="1"/>
  <c r="BW95" i="1"/>
  <c r="BO95" i="1"/>
  <c r="BF95" i="1"/>
  <c r="BE95" i="1"/>
  <c r="AW95" i="1"/>
  <c r="AO95" i="1"/>
  <c r="AG95" i="1"/>
  <c r="AA95" i="1"/>
  <c r="DI95" i="1" s="1"/>
  <c r="X95" i="1"/>
  <c r="U95" i="1"/>
  <c r="H95" i="1"/>
  <c r="DH94" i="1"/>
  <c r="DC94" i="1"/>
  <c r="CV94" i="1"/>
  <c r="CP94" i="1"/>
  <c r="CM94" i="1"/>
  <c r="DD94" i="1" s="1"/>
  <c r="BZ94" i="1"/>
  <c r="CH94" i="1" s="1"/>
  <c r="BW94" i="1"/>
  <c r="BO94" i="1"/>
  <c r="BF94" i="1"/>
  <c r="BE94" i="1"/>
  <c r="AW94" i="1"/>
  <c r="AO94" i="1"/>
  <c r="AG94" i="1"/>
  <c r="AA94" i="1"/>
  <c r="X94" i="1"/>
  <c r="U94" i="1"/>
  <c r="H94" i="1"/>
  <c r="DH93" i="1"/>
  <c r="DC93" i="1"/>
  <c r="CV93" i="1"/>
  <c r="CP93" i="1"/>
  <c r="DD93" i="1" s="1"/>
  <c r="CM93" i="1"/>
  <c r="CH93" i="1"/>
  <c r="BZ93" i="1"/>
  <c r="BW93" i="1"/>
  <c r="BO93" i="1"/>
  <c r="BE93" i="1"/>
  <c r="BF93" i="1" s="1"/>
  <c r="AW93" i="1"/>
  <c r="AO93" i="1"/>
  <c r="AG93" i="1"/>
  <c r="AA93" i="1"/>
  <c r="X93" i="1"/>
  <c r="U93" i="1"/>
  <c r="H93" i="1"/>
  <c r="DH92" i="1"/>
  <c r="DC92" i="1"/>
  <c r="CV92" i="1"/>
  <c r="DD92" i="1" s="1"/>
  <c r="CP92" i="1"/>
  <c r="CM92" i="1"/>
  <c r="CH92" i="1"/>
  <c r="BZ92" i="1"/>
  <c r="BW92" i="1"/>
  <c r="BO92" i="1"/>
  <c r="BF92" i="1"/>
  <c r="BE92" i="1"/>
  <c r="AW92" i="1"/>
  <c r="AO92" i="1"/>
  <c r="AG92" i="1"/>
  <c r="AA92" i="1"/>
  <c r="DI92" i="1" s="1"/>
  <c r="X92" i="1"/>
  <c r="U92" i="1"/>
  <c r="H92" i="1"/>
  <c r="DH91" i="1"/>
  <c r="DC91" i="1"/>
  <c r="CV91" i="1"/>
  <c r="CP91" i="1"/>
  <c r="CM91" i="1"/>
  <c r="DD91" i="1" s="1"/>
  <c r="BZ91" i="1"/>
  <c r="CH91" i="1" s="1"/>
  <c r="BW91" i="1"/>
  <c r="BO91" i="1"/>
  <c r="BF91" i="1"/>
  <c r="BE91" i="1"/>
  <c r="AW91" i="1"/>
  <c r="AO91" i="1"/>
  <c r="AG91" i="1"/>
  <c r="AA91" i="1"/>
  <c r="X91" i="1"/>
  <c r="U91" i="1"/>
  <c r="H91" i="1"/>
  <c r="DH90" i="1"/>
  <c r="DC90" i="1"/>
  <c r="CV90" i="1"/>
  <c r="CP90" i="1"/>
  <c r="DD90" i="1" s="1"/>
  <c r="CM90" i="1"/>
  <c r="CH90" i="1"/>
  <c r="BZ90" i="1"/>
  <c r="BW90" i="1"/>
  <c r="BO90" i="1"/>
  <c r="BE90" i="1"/>
  <c r="BF90" i="1" s="1"/>
  <c r="DI90" i="1" s="1"/>
  <c r="AW90" i="1"/>
  <c r="AO90" i="1"/>
  <c r="AG90" i="1"/>
  <c r="AA90" i="1"/>
  <c r="X90" i="1"/>
  <c r="U90" i="1"/>
  <c r="H90" i="1"/>
  <c r="DH89" i="1"/>
  <c r="DC89" i="1"/>
  <c r="CV89" i="1"/>
  <c r="DD89" i="1" s="1"/>
  <c r="CP89" i="1"/>
  <c r="CM89" i="1"/>
  <c r="CH89" i="1"/>
  <c r="BZ89" i="1"/>
  <c r="BW89" i="1"/>
  <c r="BO89" i="1"/>
  <c r="BF89" i="1"/>
  <c r="BE89" i="1"/>
  <c r="AW89" i="1"/>
  <c r="AO89" i="1"/>
  <c r="AG89" i="1"/>
  <c r="AA89" i="1"/>
  <c r="DI89" i="1" s="1"/>
  <c r="X89" i="1"/>
  <c r="U89" i="1"/>
  <c r="H89" i="1"/>
  <c r="DH88" i="1"/>
  <c r="DC88" i="1"/>
  <c r="CV88" i="1"/>
  <c r="CP88" i="1"/>
  <c r="CM88" i="1"/>
  <c r="DD88" i="1" s="1"/>
  <c r="BZ88" i="1"/>
  <c r="CH88" i="1" s="1"/>
  <c r="BW88" i="1"/>
  <c r="BO88" i="1"/>
  <c r="BF88" i="1"/>
  <c r="BE88" i="1"/>
  <c r="AW88" i="1"/>
  <c r="AO88" i="1"/>
  <c r="AG88" i="1"/>
  <c r="AA88" i="1"/>
  <c r="X88" i="1"/>
  <c r="U88" i="1"/>
  <c r="H88" i="1"/>
  <c r="DH87" i="1"/>
  <c r="DC87" i="1"/>
  <c r="CV87" i="1"/>
  <c r="CP87" i="1"/>
  <c r="DD87" i="1" s="1"/>
  <c r="CM87" i="1"/>
  <c r="CH87" i="1"/>
  <c r="BZ87" i="1"/>
  <c r="BW87" i="1"/>
  <c r="BO87" i="1"/>
  <c r="BE87" i="1"/>
  <c r="BF87" i="1" s="1"/>
  <c r="DI87" i="1" s="1"/>
  <c r="AW87" i="1"/>
  <c r="AO87" i="1"/>
  <c r="AG87" i="1"/>
  <c r="AA87" i="1"/>
  <c r="X87" i="1"/>
  <c r="U87" i="1"/>
  <c r="H87" i="1"/>
  <c r="DH86" i="1"/>
  <c r="DC86" i="1"/>
  <c r="CV86" i="1"/>
  <c r="DD86" i="1" s="1"/>
  <c r="CP86" i="1"/>
  <c r="CM86" i="1"/>
  <c r="CH86" i="1"/>
  <c r="BZ86" i="1"/>
  <c r="BW86" i="1"/>
  <c r="BO86" i="1"/>
  <c r="BF86" i="1"/>
  <c r="BE86" i="1"/>
  <c r="AW86" i="1"/>
  <c r="AO86" i="1"/>
  <c r="AG86" i="1"/>
  <c r="AA86" i="1"/>
  <c r="DI86" i="1" s="1"/>
  <c r="X86" i="1"/>
  <c r="U86" i="1"/>
  <c r="H86" i="1"/>
  <c r="DH85" i="1"/>
  <c r="DC85" i="1"/>
  <c r="CV85" i="1"/>
  <c r="CP85" i="1"/>
  <c r="CM85" i="1"/>
  <c r="DD85" i="1" s="1"/>
  <c r="BZ85" i="1"/>
  <c r="CH85" i="1" s="1"/>
  <c r="BW85" i="1"/>
  <c r="BO85" i="1"/>
  <c r="BF85" i="1"/>
  <c r="BE85" i="1"/>
  <c r="AW85" i="1"/>
  <c r="AO85" i="1"/>
  <c r="AG85" i="1"/>
  <c r="AA85" i="1"/>
  <c r="X85" i="1"/>
  <c r="U85" i="1"/>
  <c r="H85" i="1"/>
  <c r="DH84" i="1"/>
  <c r="DC84" i="1"/>
  <c r="CV84" i="1"/>
  <c r="CP84" i="1"/>
  <c r="DD84" i="1" s="1"/>
  <c r="CM84" i="1"/>
  <c r="CH84" i="1"/>
  <c r="BZ84" i="1"/>
  <c r="BW84" i="1"/>
  <c r="BO84" i="1"/>
  <c r="BE84" i="1"/>
  <c r="BF84" i="1" s="1"/>
  <c r="AW84" i="1"/>
  <c r="AO84" i="1"/>
  <c r="AG84" i="1"/>
  <c r="AA84" i="1"/>
  <c r="X84" i="1"/>
  <c r="U84" i="1"/>
  <c r="H84" i="1"/>
  <c r="DH83" i="1"/>
  <c r="DC83" i="1"/>
  <c r="CV83" i="1"/>
  <c r="DD83" i="1" s="1"/>
  <c r="CP83" i="1"/>
  <c r="CM83" i="1"/>
  <c r="CH83" i="1"/>
  <c r="BZ83" i="1"/>
  <c r="BW83" i="1"/>
  <c r="BO83" i="1"/>
  <c r="BF83" i="1"/>
  <c r="BE83" i="1"/>
  <c r="AW83" i="1"/>
  <c r="AO83" i="1"/>
  <c r="AG83" i="1"/>
  <c r="AA83" i="1"/>
  <c r="DI83" i="1" s="1"/>
  <c r="X83" i="1"/>
  <c r="U83" i="1"/>
  <c r="H83" i="1"/>
  <c r="DH82" i="1"/>
  <c r="DC82" i="1"/>
  <c r="CV82" i="1"/>
  <c r="CP82" i="1"/>
  <c r="CM82" i="1"/>
  <c r="DD82" i="1" s="1"/>
  <c r="BZ82" i="1"/>
  <c r="CH82" i="1" s="1"/>
  <c r="BW82" i="1"/>
  <c r="BO82" i="1"/>
  <c r="BF82" i="1"/>
  <c r="BE82" i="1"/>
  <c r="AW82" i="1"/>
  <c r="AO82" i="1"/>
  <c r="AG82" i="1"/>
  <c r="AA82" i="1"/>
  <c r="X82" i="1"/>
  <c r="U82" i="1"/>
  <c r="H82" i="1"/>
  <c r="DH81" i="1"/>
  <c r="DC81" i="1"/>
  <c r="CV81" i="1"/>
  <c r="CP81" i="1"/>
  <c r="CM81" i="1"/>
  <c r="DD81" i="1" s="1"/>
  <c r="CH81" i="1"/>
  <c r="BZ81" i="1"/>
  <c r="BW81" i="1"/>
  <c r="BO81" i="1"/>
  <c r="BE81" i="1"/>
  <c r="BF81" i="1" s="1"/>
  <c r="DI81" i="1" s="1"/>
  <c r="AW81" i="1"/>
  <c r="AO81" i="1"/>
  <c r="AG81" i="1"/>
  <c r="AA81" i="1"/>
  <c r="X81" i="1"/>
  <c r="U81" i="1"/>
  <c r="H81" i="1"/>
  <c r="DH80" i="1"/>
  <c r="DC80" i="1"/>
  <c r="CV80" i="1"/>
  <c r="DD80" i="1" s="1"/>
  <c r="CP80" i="1"/>
  <c r="CM80" i="1"/>
  <c r="CH80" i="1"/>
  <c r="BZ80" i="1"/>
  <c r="BW80" i="1"/>
  <c r="BO80" i="1"/>
  <c r="BF80" i="1"/>
  <c r="BE80" i="1"/>
  <c r="AW80" i="1"/>
  <c r="AO80" i="1"/>
  <c r="AG80" i="1"/>
  <c r="AA80" i="1"/>
  <c r="DI80" i="1" s="1"/>
  <c r="X80" i="1"/>
  <c r="U80" i="1"/>
  <c r="H80" i="1"/>
  <c r="DH79" i="1"/>
  <c r="DC79" i="1"/>
  <c r="CV79" i="1"/>
  <c r="CP79" i="1"/>
  <c r="CM79" i="1"/>
  <c r="DD79" i="1" s="1"/>
  <c r="BZ79" i="1"/>
  <c r="CH79" i="1" s="1"/>
  <c r="BW79" i="1"/>
  <c r="BO79" i="1"/>
  <c r="BF79" i="1"/>
  <c r="BE79" i="1"/>
  <c r="AW79" i="1"/>
  <c r="AO79" i="1"/>
  <c r="AG79" i="1"/>
  <c r="AA79" i="1"/>
  <c r="X79" i="1"/>
  <c r="U79" i="1"/>
  <c r="H79" i="1"/>
  <c r="DH78" i="1"/>
  <c r="DC78" i="1"/>
  <c r="CV78" i="1"/>
  <c r="CP78" i="1"/>
  <c r="CM78" i="1"/>
  <c r="DD78" i="1" s="1"/>
  <c r="CH78" i="1"/>
  <c r="BZ78" i="1"/>
  <c r="BW78" i="1"/>
  <c r="BO78" i="1"/>
  <c r="BE78" i="1"/>
  <c r="BF78" i="1" s="1"/>
  <c r="DI78" i="1" s="1"/>
  <c r="AW78" i="1"/>
  <c r="AO78" i="1"/>
  <c r="AG78" i="1"/>
  <c r="AA78" i="1"/>
  <c r="X78" i="1"/>
  <c r="U78" i="1"/>
  <c r="H78" i="1"/>
  <c r="DH77" i="1"/>
  <c r="DC77" i="1"/>
  <c r="CV77" i="1"/>
  <c r="DD77" i="1" s="1"/>
  <c r="CP77" i="1"/>
  <c r="CM77" i="1"/>
  <c r="CH77" i="1"/>
  <c r="BZ77" i="1"/>
  <c r="BW77" i="1"/>
  <c r="BO77" i="1"/>
  <c r="BF77" i="1"/>
  <c r="BE77" i="1"/>
  <c r="AW77" i="1"/>
  <c r="AO77" i="1"/>
  <c r="AG77" i="1"/>
  <c r="AA77" i="1"/>
  <c r="DI77" i="1" s="1"/>
  <c r="X77" i="1"/>
  <c r="U77" i="1"/>
  <c r="H77" i="1"/>
  <c r="DH76" i="1"/>
  <c r="DC76" i="1"/>
  <c r="CV76" i="1"/>
  <c r="CP76" i="1"/>
  <c r="CM76" i="1"/>
  <c r="DD76" i="1" s="1"/>
  <c r="BZ76" i="1"/>
  <c r="CH76" i="1" s="1"/>
  <c r="BW76" i="1"/>
  <c r="BO76" i="1"/>
  <c r="BF76" i="1"/>
  <c r="BE76" i="1"/>
  <c r="AW76" i="1"/>
  <c r="AO76" i="1"/>
  <c r="AG76" i="1"/>
  <c r="AA76" i="1"/>
  <c r="X76" i="1"/>
  <c r="U76" i="1"/>
  <c r="H76" i="1"/>
  <c r="DH75" i="1"/>
  <c r="DC75" i="1"/>
  <c r="CV75" i="1"/>
  <c r="CP75" i="1"/>
  <c r="CM75" i="1"/>
  <c r="DD75" i="1" s="1"/>
  <c r="CH75" i="1"/>
  <c r="BZ75" i="1"/>
  <c r="BW75" i="1"/>
  <c r="BO75" i="1"/>
  <c r="BE75" i="1"/>
  <c r="BF75" i="1" s="1"/>
  <c r="AW75" i="1"/>
  <c r="AO75" i="1"/>
  <c r="AG75" i="1"/>
  <c r="AA75" i="1"/>
  <c r="X75" i="1"/>
  <c r="U75" i="1"/>
  <c r="H75" i="1"/>
  <c r="DH74" i="1"/>
  <c r="DC74" i="1"/>
  <c r="CV74" i="1"/>
  <c r="DD74" i="1" s="1"/>
  <c r="CP74" i="1"/>
  <c r="CM74" i="1"/>
  <c r="CH74" i="1"/>
  <c r="BZ74" i="1"/>
  <c r="BW74" i="1"/>
  <c r="BO74" i="1"/>
  <c r="BF74" i="1"/>
  <c r="BE74" i="1"/>
  <c r="AW74" i="1"/>
  <c r="AO74" i="1"/>
  <c r="AG74" i="1"/>
  <c r="AA74" i="1"/>
  <c r="DI74" i="1" s="1"/>
  <c r="X74" i="1"/>
  <c r="U74" i="1"/>
  <c r="H74" i="1"/>
  <c r="DH73" i="1"/>
  <c r="DC73" i="1"/>
  <c r="CV73" i="1"/>
  <c r="CP73" i="1"/>
  <c r="CM73" i="1"/>
  <c r="DD73" i="1" s="1"/>
  <c r="BZ73" i="1"/>
  <c r="CH73" i="1" s="1"/>
  <c r="BW73" i="1"/>
  <c r="BO73" i="1"/>
  <c r="BF73" i="1"/>
  <c r="BE73" i="1"/>
  <c r="AW73" i="1"/>
  <c r="AO73" i="1"/>
  <c r="AG73" i="1"/>
  <c r="AA73" i="1"/>
  <c r="X73" i="1"/>
  <c r="U73" i="1"/>
  <c r="H73" i="1"/>
  <c r="DH72" i="1"/>
  <c r="DC72" i="1"/>
  <c r="CV72" i="1"/>
  <c r="CP72" i="1"/>
  <c r="CM72" i="1"/>
  <c r="DD72" i="1" s="1"/>
  <c r="CH72" i="1"/>
  <c r="BZ72" i="1"/>
  <c r="BW72" i="1"/>
  <c r="BO72" i="1"/>
  <c r="BE72" i="1"/>
  <c r="BF72" i="1" s="1"/>
  <c r="DI72" i="1" s="1"/>
  <c r="AW72" i="1"/>
  <c r="AO72" i="1"/>
  <c r="AG72" i="1"/>
  <c r="AA72" i="1"/>
  <c r="X72" i="1"/>
  <c r="U72" i="1"/>
  <c r="H72" i="1"/>
  <c r="DH71" i="1"/>
  <c r="DC71" i="1"/>
  <c r="CV71" i="1"/>
  <c r="DD71" i="1" s="1"/>
  <c r="CP71" i="1"/>
  <c r="CM71" i="1"/>
  <c r="CH71" i="1"/>
  <c r="BZ71" i="1"/>
  <c r="BW71" i="1"/>
  <c r="BO71" i="1"/>
  <c r="BF71" i="1"/>
  <c r="BE71" i="1"/>
  <c r="AW71" i="1"/>
  <c r="AO71" i="1"/>
  <c r="AG71" i="1"/>
  <c r="AA71" i="1"/>
  <c r="DI71" i="1" s="1"/>
  <c r="X71" i="1"/>
  <c r="U71" i="1"/>
  <c r="H71" i="1"/>
  <c r="DH70" i="1"/>
  <c r="DC70" i="1"/>
  <c r="CV70" i="1"/>
  <c r="CP70" i="1"/>
  <c r="CM70" i="1"/>
  <c r="DD70" i="1" s="1"/>
  <c r="BZ70" i="1"/>
  <c r="CH70" i="1" s="1"/>
  <c r="BW70" i="1"/>
  <c r="BO70" i="1"/>
  <c r="BF70" i="1"/>
  <c r="BE70" i="1"/>
  <c r="AW70" i="1"/>
  <c r="AO70" i="1"/>
  <c r="AG70" i="1"/>
  <c r="AA70" i="1"/>
  <c r="X70" i="1"/>
  <c r="U70" i="1"/>
  <c r="H70" i="1"/>
  <c r="DH69" i="1"/>
  <c r="DC69" i="1"/>
  <c r="CV69" i="1"/>
  <c r="CP69" i="1"/>
  <c r="CM69" i="1"/>
  <c r="DD69" i="1" s="1"/>
  <c r="CH69" i="1"/>
  <c r="BZ69" i="1"/>
  <c r="BW69" i="1"/>
  <c r="BO69" i="1"/>
  <c r="BE69" i="1"/>
  <c r="BF69" i="1" s="1"/>
  <c r="DI69" i="1" s="1"/>
  <c r="AW69" i="1"/>
  <c r="AO69" i="1"/>
  <c r="AG69" i="1"/>
  <c r="AA69" i="1"/>
  <c r="X69" i="1"/>
  <c r="U69" i="1"/>
  <c r="H69" i="1"/>
  <c r="DH68" i="1"/>
  <c r="DC68" i="1"/>
  <c r="CV68" i="1"/>
  <c r="CP68" i="1"/>
  <c r="CM68" i="1"/>
  <c r="DD68" i="1" s="1"/>
  <c r="CH68" i="1"/>
  <c r="BZ68" i="1"/>
  <c r="BW68" i="1"/>
  <c r="BO68" i="1"/>
  <c r="BF68" i="1"/>
  <c r="BE68" i="1"/>
  <c r="AW68" i="1"/>
  <c r="AO68" i="1"/>
  <c r="AG68" i="1"/>
  <c r="AA68" i="1"/>
  <c r="X68" i="1"/>
  <c r="U68" i="1"/>
  <c r="DI68" i="1" s="1"/>
  <c r="H68" i="1"/>
  <c r="DH67" i="1"/>
  <c r="DC67" i="1"/>
  <c r="CV67" i="1"/>
  <c r="CP67" i="1"/>
  <c r="CM67" i="1"/>
  <c r="DD67" i="1" s="1"/>
  <c r="BZ67" i="1"/>
  <c r="CH67" i="1" s="1"/>
  <c r="BW67" i="1"/>
  <c r="BO67" i="1"/>
  <c r="BF67" i="1"/>
  <c r="BE67" i="1"/>
  <c r="AW67" i="1"/>
  <c r="AO67" i="1"/>
  <c r="AG67" i="1"/>
  <c r="AA67" i="1"/>
  <c r="X67" i="1"/>
  <c r="U67" i="1"/>
  <c r="H67" i="1"/>
  <c r="DH66" i="1"/>
  <c r="DC66" i="1"/>
  <c r="CV66" i="1"/>
  <c r="CP66" i="1"/>
  <c r="CM66" i="1"/>
  <c r="DD66" i="1" s="1"/>
  <c r="CH66" i="1"/>
  <c r="BZ66" i="1"/>
  <c r="BW66" i="1"/>
  <c r="BO66" i="1"/>
  <c r="BE66" i="1"/>
  <c r="BF66" i="1" s="1"/>
  <c r="AW66" i="1"/>
  <c r="AO66" i="1"/>
  <c r="AG66" i="1"/>
  <c r="AA66" i="1"/>
  <c r="X66" i="1"/>
  <c r="U66" i="1"/>
  <c r="H66" i="1"/>
  <c r="DH65" i="1"/>
  <c r="DC65" i="1"/>
  <c r="CV65" i="1"/>
  <c r="CP65" i="1"/>
  <c r="CM65" i="1"/>
  <c r="DD65" i="1" s="1"/>
  <c r="CH65" i="1"/>
  <c r="BZ65" i="1"/>
  <c r="BW65" i="1"/>
  <c r="BO65" i="1"/>
  <c r="BF65" i="1"/>
  <c r="BE65" i="1"/>
  <c r="AW65" i="1"/>
  <c r="AO65" i="1"/>
  <c r="AG65" i="1"/>
  <c r="AA65" i="1"/>
  <c r="X65" i="1"/>
  <c r="U65" i="1"/>
  <c r="DI65" i="1" s="1"/>
  <c r="H65" i="1"/>
  <c r="DH64" i="1"/>
  <c r="DC64" i="1"/>
  <c r="CV64" i="1"/>
  <c r="CP64" i="1"/>
  <c r="CM64" i="1"/>
  <c r="DD64" i="1" s="1"/>
  <c r="BZ64" i="1"/>
  <c r="CH64" i="1" s="1"/>
  <c r="BW64" i="1"/>
  <c r="BO64" i="1"/>
  <c r="BF64" i="1"/>
  <c r="BE64" i="1"/>
  <c r="AW64" i="1"/>
  <c r="AO64" i="1"/>
  <c r="AG64" i="1"/>
  <c r="AA64" i="1"/>
  <c r="X64" i="1"/>
  <c r="U64" i="1"/>
  <c r="H64" i="1"/>
  <c r="DH63" i="1"/>
  <c r="DC63" i="1"/>
  <c r="CV63" i="1"/>
  <c r="CP63" i="1"/>
  <c r="CM63" i="1"/>
  <c r="DD63" i="1" s="1"/>
  <c r="CH63" i="1"/>
  <c r="BZ63" i="1"/>
  <c r="BW63" i="1"/>
  <c r="BO63" i="1"/>
  <c r="BE63" i="1"/>
  <c r="BF63" i="1" s="1"/>
  <c r="DI63" i="1" s="1"/>
  <c r="AW63" i="1"/>
  <c r="AO63" i="1"/>
  <c r="AG63" i="1"/>
  <c r="AA63" i="1"/>
  <c r="X63" i="1"/>
  <c r="U63" i="1"/>
  <c r="H63" i="1"/>
  <c r="DH62" i="1"/>
  <c r="DC62" i="1"/>
  <c r="CV62" i="1"/>
  <c r="CP62" i="1"/>
  <c r="DD62" i="1" s="1"/>
  <c r="CM62" i="1"/>
  <c r="CH62" i="1"/>
  <c r="BZ62" i="1"/>
  <c r="BW62" i="1"/>
  <c r="BO62" i="1"/>
  <c r="BF62" i="1"/>
  <c r="BE62" i="1"/>
  <c r="AW62" i="1"/>
  <c r="AO62" i="1"/>
  <c r="AG62" i="1"/>
  <c r="AA62" i="1"/>
  <c r="X62" i="1"/>
  <c r="U62" i="1"/>
  <c r="DI62" i="1" s="1"/>
  <c r="H62" i="1"/>
  <c r="DH61" i="1"/>
  <c r="DC61" i="1"/>
  <c r="CV61" i="1"/>
  <c r="CP61" i="1"/>
  <c r="CM61" i="1"/>
  <c r="DD61" i="1" s="1"/>
  <c r="BZ61" i="1"/>
  <c r="BZ113" i="1" s="1"/>
  <c r="BW61" i="1"/>
  <c r="BO61" i="1"/>
  <c r="BF61" i="1"/>
  <c r="BE61" i="1"/>
  <c r="AW61" i="1"/>
  <c r="AO61" i="1"/>
  <c r="AG61" i="1"/>
  <c r="AA61" i="1"/>
  <c r="X61" i="1"/>
  <c r="U61" i="1"/>
  <c r="H61" i="1"/>
  <c r="DH60" i="1"/>
  <c r="DC60" i="1"/>
  <c r="CV60" i="1"/>
  <c r="DD60" i="1" s="1"/>
  <c r="CP60" i="1"/>
  <c r="CM60" i="1"/>
  <c r="CH60" i="1"/>
  <c r="BZ60" i="1"/>
  <c r="BW60" i="1"/>
  <c r="BO60" i="1"/>
  <c r="BE60" i="1"/>
  <c r="BF60" i="1" s="1"/>
  <c r="DI60" i="1" s="1"/>
  <c r="AW60" i="1"/>
  <c r="AO60" i="1"/>
  <c r="AG60" i="1"/>
  <c r="AA60" i="1"/>
  <c r="X60" i="1"/>
  <c r="U60" i="1"/>
  <c r="H60" i="1"/>
  <c r="DH59" i="1"/>
  <c r="DC59" i="1"/>
  <c r="CV59" i="1"/>
  <c r="DD59" i="1" s="1"/>
  <c r="CP59" i="1"/>
  <c r="CM59" i="1"/>
  <c r="CH59" i="1"/>
  <c r="BZ59" i="1"/>
  <c r="BW59" i="1"/>
  <c r="BO59" i="1"/>
  <c r="BF59" i="1"/>
  <c r="BE59" i="1"/>
  <c r="AW59" i="1"/>
  <c r="AO59" i="1"/>
  <c r="AG59" i="1"/>
  <c r="AA59" i="1"/>
  <c r="X59" i="1"/>
  <c r="U59" i="1"/>
  <c r="DI59" i="1" s="1"/>
  <c r="H59" i="1"/>
  <c r="DH58" i="1"/>
  <c r="DC58" i="1"/>
  <c r="CV58" i="1"/>
  <c r="CP58" i="1"/>
  <c r="CM58" i="1"/>
  <c r="DD58" i="1" s="1"/>
  <c r="CG58" i="1"/>
  <c r="CF58" i="1"/>
  <c r="CE58" i="1"/>
  <c r="CD58" i="1"/>
  <c r="CC58" i="1"/>
  <c r="CB58" i="1"/>
  <c r="CA58" i="1"/>
  <c r="BZ58" i="1"/>
  <c r="CH58" i="1" s="1"/>
  <c r="BV58" i="1"/>
  <c r="BU58" i="1"/>
  <c r="BT58" i="1"/>
  <c r="BS58" i="1"/>
  <c r="BR58" i="1"/>
  <c r="BQ58" i="1"/>
  <c r="BP58" i="1"/>
  <c r="BW58" i="1" s="1"/>
  <c r="BO58" i="1"/>
  <c r="BE58" i="1"/>
  <c r="AW58" i="1"/>
  <c r="AO58" i="1"/>
  <c r="BF58" i="1" s="1"/>
  <c r="AG58" i="1"/>
  <c r="AA58" i="1"/>
  <c r="X58" i="1"/>
  <c r="U58" i="1"/>
  <c r="H58" i="1"/>
  <c r="DH57" i="1"/>
  <c r="DC57" i="1"/>
  <c r="CV57" i="1"/>
  <c r="CP57" i="1"/>
  <c r="CM57" i="1"/>
  <c r="DD57" i="1" s="1"/>
  <c r="BZ57" i="1"/>
  <c r="CH57" i="1" s="1"/>
  <c r="BW57" i="1"/>
  <c r="BO57" i="1"/>
  <c r="BE57" i="1"/>
  <c r="AW57" i="1"/>
  <c r="BF57" i="1" s="1"/>
  <c r="AO57" i="1"/>
  <c r="AG57" i="1"/>
  <c r="AA57" i="1"/>
  <c r="X57" i="1"/>
  <c r="U57" i="1"/>
  <c r="H57" i="1"/>
  <c r="DH56" i="1"/>
  <c r="DD56" i="1"/>
  <c r="DC56" i="1"/>
  <c r="CV56" i="1"/>
  <c r="CP56" i="1"/>
  <c r="CM56" i="1"/>
  <c r="BZ56" i="1"/>
  <c r="CH56" i="1" s="1"/>
  <c r="BW56" i="1"/>
  <c r="BO56" i="1"/>
  <c r="BE56" i="1"/>
  <c r="AW56" i="1"/>
  <c r="AO56" i="1"/>
  <c r="BF56" i="1" s="1"/>
  <c r="AG56" i="1"/>
  <c r="AA56" i="1"/>
  <c r="X56" i="1"/>
  <c r="U56" i="1"/>
  <c r="H56" i="1"/>
  <c r="DH55" i="1"/>
  <c r="DC55" i="1"/>
  <c r="CV55" i="1"/>
  <c r="CP55" i="1"/>
  <c r="CM55" i="1"/>
  <c r="DD55" i="1" s="1"/>
  <c r="CH55" i="1"/>
  <c r="BZ55" i="1"/>
  <c r="BW55" i="1"/>
  <c r="BO55" i="1"/>
  <c r="BE55" i="1"/>
  <c r="AW55" i="1"/>
  <c r="BF55" i="1" s="1"/>
  <c r="AO55" i="1"/>
  <c r="AG55" i="1"/>
  <c r="AA55" i="1"/>
  <c r="X55" i="1"/>
  <c r="U55" i="1"/>
  <c r="H55" i="1"/>
  <c r="DH54" i="1"/>
  <c r="DC54" i="1"/>
  <c r="CV54" i="1"/>
  <c r="CP54" i="1"/>
  <c r="CM54" i="1"/>
  <c r="DD54" i="1" s="1"/>
  <c r="CH54" i="1"/>
  <c r="BZ54" i="1"/>
  <c r="BW54" i="1"/>
  <c r="BO54" i="1"/>
  <c r="BE54" i="1"/>
  <c r="AW54" i="1"/>
  <c r="BF54" i="1" s="1"/>
  <c r="AO54" i="1"/>
  <c r="AG54" i="1"/>
  <c r="AA54" i="1"/>
  <c r="X54" i="1"/>
  <c r="U54" i="1"/>
  <c r="DI54" i="1" s="1"/>
  <c r="H54" i="1"/>
  <c r="DH53" i="1"/>
  <c r="DD53" i="1"/>
  <c r="DC53" i="1"/>
  <c r="CV53" i="1"/>
  <c r="CP53" i="1"/>
  <c r="CM53" i="1"/>
  <c r="CH53" i="1"/>
  <c r="BZ53" i="1"/>
  <c r="BW53" i="1"/>
  <c r="BO53" i="1"/>
  <c r="BE53" i="1"/>
  <c r="AW53" i="1"/>
  <c r="AO53" i="1"/>
  <c r="BF53" i="1" s="1"/>
  <c r="AG53" i="1"/>
  <c r="AA53" i="1"/>
  <c r="X53" i="1"/>
  <c r="U53" i="1"/>
  <c r="H53" i="1"/>
  <c r="DH52" i="1"/>
  <c r="DC52" i="1"/>
  <c r="CV52" i="1"/>
  <c r="CP52" i="1"/>
  <c r="CM52" i="1"/>
  <c r="DD52" i="1" s="1"/>
  <c r="CH52" i="1"/>
  <c r="BZ52" i="1"/>
  <c r="BW52" i="1"/>
  <c r="BO52" i="1"/>
  <c r="BE52" i="1"/>
  <c r="AW52" i="1"/>
  <c r="BF52" i="1" s="1"/>
  <c r="AO52" i="1"/>
  <c r="AG52" i="1"/>
  <c r="AA52" i="1"/>
  <c r="X52" i="1"/>
  <c r="U52" i="1"/>
  <c r="H52" i="1"/>
  <c r="DH51" i="1"/>
  <c r="DC51" i="1"/>
  <c r="CV51" i="1"/>
  <c r="CP51" i="1"/>
  <c r="CM51" i="1"/>
  <c r="DD51" i="1" s="1"/>
  <c r="CH51" i="1"/>
  <c r="BZ51" i="1"/>
  <c r="BW51" i="1"/>
  <c r="BO51" i="1"/>
  <c r="BE51" i="1"/>
  <c r="AW51" i="1"/>
  <c r="BF51" i="1" s="1"/>
  <c r="AO51" i="1"/>
  <c r="AG51" i="1"/>
  <c r="AA51" i="1"/>
  <c r="X51" i="1"/>
  <c r="U51" i="1"/>
  <c r="H51" i="1"/>
  <c r="DH50" i="1"/>
  <c r="DD50" i="1"/>
  <c r="DC50" i="1"/>
  <c r="CV50" i="1"/>
  <c r="CP50" i="1"/>
  <c r="CM50" i="1"/>
  <c r="CH50" i="1"/>
  <c r="BZ50" i="1"/>
  <c r="BW50" i="1"/>
  <c r="BO50" i="1"/>
  <c r="BE50" i="1"/>
  <c r="AW50" i="1"/>
  <c r="AO50" i="1"/>
  <c r="BF50" i="1" s="1"/>
  <c r="AG50" i="1"/>
  <c r="AA50" i="1"/>
  <c r="X50" i="1"/>
  <c r="U50" i="1"/>
  <c r="H50" i="1"/>
  <c r="DH49" i="1"/>
  <c r="DC49" i="1"/>
  <c r="CV49" i="1"/>
  <c r="CP49" i="1"/>
  <c r="CM49" i="1"/>
  <c r="DD49" i="1" s="1"/>
  <c r="CH49" i="1"/>
  <c r="BZ49" i="1"/>
  <c r="BW49" i="1"/>
  <c r="BO49" i="1"/>
  <c r="BE49" i="1"/>
  <c r="AW49" i="1"/>
  <c r="BF49" i="1" s="1"/>
  <c r="AO49" i="1"/>
  <c r="AG49" i="1"/>
  <c r="AA49" i="1"/>
  <c r="X49" i="1"/>
  <c r="U49" i="1"/>
  <c r="H49" i="1"/>
  <c r="DH48" i="1"/>
  <c r="DC48" i="1"/>
  <c r="CV48" i="1"/>
  <c r="CP48" i="1"/>
  <c r="CM48" i="1"/>
  <c r="DD48" i="1" s="1"/>
  <c r="CH48" i="1"/>
  <c r="BZ48" i="1"/>
  <c r="BW48" i="1"/>
  <c r="BO48" i="1"/>
  <c r="BE48" i="1"/>
  <c r="AW48" i="1"/>
  <c r="BF48" i="1" s="1"/>
  <c r="AO48" i="1"/>
  <c r="AG48" i="1"/>
  <c r="AA48" i="1"/>
  <c r="X48" i="1"/>
  <c r="U48" i="1"/>
  <c r="DI48" i="1" s="1"/>
  <c r="H48" i="1"/>
  <c r="DH47" i="1"/>
  <c r="DD47" i="1"/>
  <c r="DC47" i="1"/>
  <c r="CV47" i="1"/>
  <c r="CP47" i="1"/>
  <c r="CM47" i="1"/>
  <c r="CH47" i="1"/>
  <c r="BZ47" i="1"/>
  <c r="BV47" i="1"/>
  <c r="BV113" i="1" s="1"/>
  <c r="BU47" i="1"/>
  <c r="BU113" i="1" s="1"/>
  <c r="BT47" i="1"/>
  <c r="BT113" i="1" s="1"/>
  <c r="BS47" i="1"/>
  <c r="BS113" i="1" s="1"/>
  <c r="BR47" i="1"/>
  <c r="BW47" i="1" s="1"/>
  <c r="BQ47" i="1"/>
  <c r="BQ113" i="1" s="1"/>
  <c r="BP47" i="1"/>
  <c r="BP113" i="1" s="1"/>
  <c r="BO47" i="1"/>
  <c r="BE47" i="1"/>
  <c r="AW47" i="1"/>
  <c r="AO47" i="1"/>
  <c r="BF47" i="1" s="1"/>
  <c r="AG47" i="1"/>
  <c r="AA47" i="1"/>
  <c r="X47" i="1"/>
  <c r="U47" i="1"/>
  <c r="H47" i="1"/>
  <c r="DH46" i="1"/>
  <c r="DD46" i="1"/>
  <c r="DC46" i="1"/>
  <c r="CV46" i="1"/>
  <c r="CP46" i="1"/>
  <c r="CM46" i="1"/>
  <c r="BZ46" i="1"/>
  <c r="CH46" i="1" s="1"/>
  <c r="BW46" i="1"/>
  <c r="BO46" i="1"/>
  <c r="BF46" i="1"/>
  <c r="BE46" i="1"/>
  <c r="AW46" i="1"/>
  <c r="AO46" i="1"/>
  <c r="AG46" i="1"/>
  <c r="AA46" i="1"/>
  <c r="X46" i="1"/>
  <c r="U46" i="1"/>
  <c r="DI46" i="1" s="1"/>
  <c r="H46" i="1"/>
  <c r="DH45" i="1"/>
  <c r="DC45" i="1"/>
  <c r="CV45" i="1"/>
  <c r="CP45" i="1"/>
  <c r="CM45" i="1"/>
  <c r="DD45" i="1" s="1"/>
  <c r="BZ45" i="1"/>
  <c r="CH45" i="1" s="1"/>
  <c r="BW45" i="1"/>
  <c r="BO45" i="1"/>
  <c r="BE45" i="1"/>
  <c r="AW45" i="1"/>
  <c r="AO45" i="1"/>
  <c r="BF45" i="1" s="1"/>
  <c r="AG45" i="1"/>
  <c r="AA45" i="1"/>
  <c r="X45" i="1"/>
  <c r="U45" i="1"/>
  <c r="DI45" i="1" s="1"/>
  <c r="H45" i="1"/>
  <c r="DH44" i="1"/>
  <c r="DD44" i="1"/>
  <c r="DC44" i="1"/>
  <c r="CV44" i="1"/>
  <c r="CP44" i="1"/>
  <c r="CM44" i="1"/>
  <c r="CH44" i="1"/>
  <c r="BZ44" i="1"/>
  <c r="BW44" i="1"/>
  <c r="BO44" i="1"/>
  <c r="BE44" i="1"/>
  <c r="AW44" i="1"/>
  <c r="AO44" i="1"/>
  <c r="BF44" i="1" s="1"/>
  <c r="AG44" i="1"/>
  <c r="AA44" i="1"/>
  <c r="X44" i="1"/>
  <c r="U44" i="1"/>
  <c r="DI44" i="1" s="1"/>
  <c r="H44" i="1"/>
  <c r="DH43" i="1"/>
  <c r="DD43" i="1"/>
  <c r="DC43" i="1"/>
  <c r="CV43" i="1"/>
  <c r="CP43" i="1"/>
  <c r="CM43" i="1"/>
  <c r="BZ43" i="1"/>
  <c r="CH43" i="1" s="1"/>
  <c r="BW43" i="1"/>
  <c r="BO43" i="1"/>
  <c r="BF43" i="1"/>
  <c r="BE43" i="1"/>
  <c r="AW43" i="1"/>
  <c r="AO43" i="1"/>
  <c r="AG43" i="1"/>
  <c r="AA43" i="1"/>
  <c r="X43" i="1"/>
  <c r="U43" i="1"/>
  <c r="DI43" i="1" s="1"/>
  <c r="H43" i="1"/>
  <c r="DH42" i="1"/>
  <c r="DC42" i="1"/>
  <c r="CV42" i="1"/>
  <c r="CP42" i="1"/>
  <c r="CM42" i="1"/>
  <c r="DD42" i="1" s="1"/>
  <c r="BZ42" i="1"/>
  <c r="CH42" i="1" s="1"/>
  <c r="BW42" i="1"/>
  <c r="BO42" i="1"/>
  <c r="BE42" i="1"/>
  <c r="AW42" i="1"/>
  <c r="AO42" i="1"/>
  <c r="BF42" i="1" s="1"/>
  <c r="AG42" i="1"/>
  <c r="AA42" i="1"/>
  <c r="X42" i="1"/>
  <c r="U42" i="1"/>
  <c r="H42" i="1"/>
  <c r="DH41" i="1"/>
  <c r="DD41" i="1"/>
  <c r="DC41" i="1"/>
  <c r="CV41" i="1"/>
  <c r="CP41" i="1"/>
  <c r="CM41" i="1"/>
  <c r="CH41" i="1"/>
  <c r="BZ41" i="1"/>
  <c r="BW41" i="1"/>
  <c r="BO41" i="1"/>
  <c r="BE41" i="1"/>
  <c r="AW41" i="1"/>
  <c r="AO41" i="1"/>
  <c r="BF41" i="1" s="1"/>
  <c r="AG41" i="1"/>
  <c r="AA41" i="1"/>
  <c r="X41" i="1"/>
  <c r="U41" i="1"/>
  <c r="H41" i="1"/>
  <c r="DH40" i="1"/>
  <c r="DD40" i="1"/>
  <c r="DC40" i="1"/>
  <c r="CV40" i="1"/>
  <c r="CP40" i="1"/>
  <c r="CM40" i="1"/>
  <c r="BZ40" i="1"/>
  <c r="CH40" i="1" s="1"/>
  <c r="BW40" i="1"/>
  <c r="BO40" i="1"/>
  <c r="BF40" i="1"/>
  <c r="BE40" i="1"/>
  <c r="AW40" i="1"/>
  <c r="AO40" i="1"/>
  <c r="AG40" i="1"/>
  <c r="AA40" i="1"/>
  <c r="X40" i="1"/>
  <c r="U40" i="1"/>
  <c r="H40" i="1"/>
  <c r="DH39" i="1"/>
  <c r="DC39" i="1"/>
  <c r="CV39" i="1"/>
  <c r="CP39" i="1"/>
  <c r="CM39" i="1"/>
  <c r="DD39" i="1" s="1"/>
  <c r="BZ39" i="1"/>
  <c r="CH39" i="1" s="1"/>
  <c r="BW39" i="1"/>
  <c r="BO39" i="1"/>
  <c r="BE39" i="1"/>
  <c r="AW39" i="1"/>
  <c r="AO39" i="1"/>
  <c r="BF39" i="1" s="1"/>
  <c r="AG39" i="1"/>
  <c r="AA39" i="1"/>
  <c r="X39" i="1"/>
  <c r="U39" i="1"/>
  <c r="H39" i="1"/>
  <c r="DH38" i="1"/>
  <c r="DD38" i="1"/>
  <c r="DC38" i="1"/>
  <c r="CV38" i="1"/>
  <c r="CP38" i="1"/>
  <c r="CM38" i="1"/>
  <c r="CH38" i="1"/>
  <c r="BZ38" i="1"/>
  <c r="BW38" i="1"/>
  <c r="BO38" i="1"/>
  <c r="BE38" i="1"/>
  <c r="AW38" i="1"/>
  <c r="AO38" i="1"/>
  <c r="BF38" i="1" s="1"/>
  <c r="AG38" i="1"/>
  <c r="AA38" i="1"/>
  <c r="X38" i="1"/>
  <c r="U38" i="1"/>
  <c r="DI38" i="1" s="1"/>
  <c r="H38" i="1"/>
  <c r="DH37" i="1"/>
  <c r="DD37" i="1"/>
  <c r="DC37" i="1"/>
  <c r="CV37" i="1"/>
  <c r="CP37" i="1"/>
  <c r="CM37" i="1"/>
  <c r="BZ37" i="1"/>
  <c r="CH37" i="1" s="1"/>
  <c r="BW37" i="1"/>
  <c r="BO37" i="1"/>
  <c r="BF37" i="1"/>
  <c r="BE37" i="1"/>
  <c r="AW37" i="1"/>
  <c r="AO37" i="1"/>
  <c r="AG37" i="1"/>
  <c r="AA37" i="1"/>
  <c r="X37" i="1"/>
  <c r="U37" i="1"/>
  <c r="DI37" i="1" s="1"/>
  <c r="H37" i="1"/>
  <c r="DH36" i="1"/>
  <c r="DC36" i="1"/>
  <c r="CV36" i="1"/>
  <c r="CP36" i="1"/>
  <c r="CM36" i="1"/>
  <c r="DD36" i="1" s="1"/>
  <c r="BZ36" i="1"/>
  <c r="CH36" i="1" s="1"/>
  <c r="BW36" i="1"/>
  <c r="BO36" i="1"/>
  <c r="BE36" i="1"/>
  <c r="AW36" i="1"/>
  <c r="AO36" i="1"/>
  <c r="BF36" i="1" s="1"/>
  <c r="AG36" i="1"/>
  <c r="AA36" i="1"/>
  <c r="X36" i="1"/>
  <c r="U36" i="1"/>
  <c r="DI36" i="1" s="1"/>
  <c r="H36" i="1"/>
  <c r="DH35" i="1"/>
  <c r="DD35" i="1"/>
  <c r="DC35" i="1"/>
  <c r="CV35" i="1"/>
  <c r="CP35" i="1"/>
  <c r="CM35" i="1"/>
  <c r="CH35" i="1"/>
  <c r="BZ35" i="1"/>
  <c r="BW35" i="1"/>
  <c r="BO35" i="1"/>
  <c r="BE35" i="1"/>
  <c r="AW35" i="1"/>
  <c r="AO35" i="1"/>
  <c r="BF35" i="1" s="1"/>
  <c r="AG35" i="1"/>
  <c r="AA35" i="1"/>
  <c r="X35" i="1"/>
  <c r="U35" i="1"/>
  <c r="DI35" i="1" s="1"/>
  <c r="H35" i="1"/>
  <c r="DH34" i="1"/>
  <c r="DD34" i="1"/>
  <c r="DC34" i="1"/>
  <c r="CV34" i="1"/>
  <c r="CP34" i="1"/>
  <c r="CM34" i="1"/>
  <c r="BZ34" i="1"/>
  <c r="CH34" i="1" s="1"/>
  <c r="BW34" i="1"/>
  <c r="BO34" i="1"/>
  <c r="BF34" i="1"/>
  <c r="BE34" i="1"/>
  <c r="AW34" i="1"/>
  <c r="AO34" i="1"/>
  <c r="AG34" i="1"/>
  <c r="AA34" i="1"/>
  <c r="X34" i="1"/>
  <c r="U34" i="1"/>
  <c r="DI34" i="1" s="1"/>
  <c r="H34" i="1"/>
  <c r="DH33" i="1"/>
  <c r="DC33" i="1"/>
  <c r="CV33" i="1"/>
  <c r="CP33" i="1"/>
  <c r="CM33" i="1"/>
  <c r="DD33" i="1" s="1"/>
  <c r="BZ33" i="1"/>
  <c r="CH33" i="1" s="1"/>
  <c r="BW33" i="1"/>
  <c r="BO33" i="1"/>
  <c r="BE33" i="1"/>
  <c r="AW33" i="1"/>
  <c r="AO33" i="1"/>
  <c r="BF33" i="1" s="1"/>
  <c r="AG33" i="1"/>
  <c r="AA33" i="1"/>
  <c r="X33" i="1"/>
  <c r="U33" i="1"/>
  <c r="H33" i="1"/>
  <c r="DH32" i="1"/>
  <c r="DD32" i="1"/>
  <c r="DC32" i="1"/>
  <c r="CV32" i="1"/>
  <c r="CP32" i="1"/>
  <c r="CM32" i="1"/>
  <c r="CH32" i="1"/>
  <c r="BZ32" i="1"/>
  <c r="BW32" i="1"/>
  <c r="BO32" i="1"/>
  <c r="BE32" i="1"/>
  <c r="AW32" i="1"/>
  <c r="AO32" i="1"/>
  <c r="BF32" i="1" s="1"/>
  <c r="AG32" i="1"/>
  <c r="AA32" i="1"/>
  <c r="X32" i="1"/>
  <c r="U32" i="1"/>
  <c r="H32" i="1"/>
  <c r="DH31" i="1"/>
  <c r="DD31" i="1"/>
  <c r="DC31" i="1"/>
  <c r="CV31" i="1"/>
  <c r="CP31" i="1"/>
  <c r="CM31" i="1"/>
  <c r="BZ31" i="1"/>
  <c r="CH31" i="1" s="1"/>
  <c r="BW31" i="1"/>
  <c r="BO31" i="1"/>
  <c r="BF31" i="1"/>
  <c r="BE31" i="1"/>
  <c r="AW31" i="1"/>
  <c r="AO31" i="1"/>
  <c r="AG31" i="1"/>
  <c r="AA31" i="1"/>
  <c r="X31" i="1"/>
  <c r="U31" i="1"/>
  <c r="H31" i="1"/>
  <c r="DH30" i="1"/>
  <c r="DC30" i="1"/>
  <c r="CV30" i="1"/>
  <c r="CP30" i="1"/>
  <c r="CM30" i="1"/>
  <c r="DD30" i="1" s="1"/>
  <c r="BZ30" i="1"/>
  <c r="CH30" i="1" s="1"/>
  <c r="BW30" i="1"/>
  <c r="BO30" i="1"/>
  <c r="BE30" i="1"/>
  <c r="AW30" i="1"/>
  <c r="AO30" i="1"/>
  <c r="BF30" i="1" s="1"/>
  <c r="AG30" i="1"/>
  <c r="AA30" i="1"/>
  <c r="X30" i="1"/>
  <c r="U30" i="1"/>
  <c r="H30" i="1"/>
  <c r="DH29" i="1"/>
  <c r="DD29" i="1"/>
  <c r="DC29" i="1"/>
  <c r="CV29" i="1"/>
  <c r="CP29" i="1"/>
  <c r="CM29" i="1"/>
  <c r="CH29" i="1"/>
  <c r="BZ29" i="1"/>
  <c r="BW29" i="1"/>
  <c r="BO29" i="1"/>
  <c r="BE29" i="1"/>
  <c r="AW29" i="1"/>
  <c r="AO29" i="1"/>
  <c r="BF29" i="1" s="1"/>
  <c r="AG29" i="1"/>
  <c r="AA29" i="1"/>
  <c r="X29" i="1"/>
  <c r="U29" i="1"/>
  <c r="DI29" i="1" s="1"/>
  <c r="H29" i="1"/>
  <c r="DH28" i="1"/>
  <c r="DD28" i="1"/>
  <c r="DC28" i="1"/>
  <c r="CV28" i="1"/>
  <c r="CP28" i="1"/>
  <c r="CM28" i="1"/>
  <c r="BZ28" i="1"/>
  <c r="CH28" i="1" s="1"/>
  <c r="BW28" i="1"/>
  <c r="BO28" i="1"/>
  <c r="BF28" i="1"/>
  <c r="BE28" i="1"/>
  <c r="AW28" i="1"/>
  <c r="AO28" i="1"/>
  <c r="AG28" i="1"/>
  <c r="AA28" i="1"/>
  <c r="X28" i="1"/>
  <c r="U28" i="1"/>
  <c r="DI28" i="1" s="1"/>
  <c r="H28" i="1"/>
  <c r="DH27" i="1"/>
  <c r="DC27" i="1"/>
  <c r="CV27" i="1"/>
  <c r="CP27" i="1"/>
  <c r="CM27" i="1"/>
  <c r="DD27" i="1" s="1"/>
  <c r="BZ27" i="1"/>
  <c r="CH27" i="1" s="1"/>
  <c r="BW27" i="1"/>
  <c r="BO27" i="1"/>
  <c r="BE27" i="1"/>
  <c r="AW27" i="1"/>
  <c r="AO27" i="1"/>
  <c r="BF27" i="1" s="1"/>
  <c r="AG27" i="1"/>
  <c r="AA27" i="1"/>
  <c r="X27" i="1"/>
  <c r="U27" i="1"/>
  <c r="DI27" i="1" s="1"/>
  <c r="H27" i="1"/>
  <c r="DH26" i="1"/>
  <c r="DD26" i="1"/>
  <c r="DC26" i="1"/>
  <c r="CV26" i="1"/>
  <c r="CP26" i="1"/>
  <c r="CM26" i="1"/>
  <c r="CH26" i="1"/>
  <c r="BZ26" i="1"/>
  <c r="BW26" i="1"/>
  <c r="BO26" i="1"/>
  <c r="BE26" i="1"/>
  <c r="AW26" i="1"/>
  <c r="AO26" i="1"/>
  <c r="BF26" i="1" s="1"/>
  <c r="AG26" i="1"/>
  <c r="AA26" i="1"/>
  <c r="X26" i="1"/>
  <c r="U26" i="1"/>
  <c r="DI26" i="1" s="1"/>
  <c r="H26" i="1"/>
  <c r="DH25" i="1"/>
  <c r="DD25" i="1"/>
  <c r="DC25" i="1"/>
  <c r="CV25" i="1"/>
  <c r="CP25" i="1"/>
  <c r="CM25" i="1"/>
  <c r="CH25" i="1"/>
  <c r="BZ25" i="1"/>
  <c r="BW25" i="1"/>
  <c r="BO25" i="1"/>
  <c r="BF25" i="1"/>
  <c r="BE25" i="1"/>
  <c r="AW25" i="1"/>
  <c r="AO25" i="1"/>
  <c r="AG25" i="1"/>
  <c r="AA25" i="1"/>
  <c r="X25" i="1"/>
  <c r="U25" i="1"/>
  <c r="DI25" i="1" s="1"/>
  <c r="H25" i="1"/>
  <c r="DH24" i="1"/>
  <c r="DC24" i="1"/>
  <c r="CV24" i="1"/>
  <c r="CP24" i="1"/>
  <c r="CM24" i="1"/>
  <c r="DD24" i="1" s="1"/>
  <c r="CH24" i="1"/>
  <c r="BZ24" i="1"/>
  <c r="BW24" i="1"/>
  <c r="BO24" i="1"/>
  <c r="BE24" i="1"/>
  <c r="AW24" i="1"/>
  <c r="AO24" i="1"/>
  <c r="BF24" i="1" s="1"/>
  <c r="AG24" i="1"/>
  <c r="AA24" i="1"/>
  <c r="X24" i="1"/>
  <c r="U24" i="1"/>
  <c r="DI24" i="1" s="1"/>
  <c r="H24" i="1"/>
  <c r="DH23" i="1"/>
  <c r="DD23" i="1"/>
  <c r="DC23" i="1"/>
  <c r="CV23" i="1"/>
  <c r="CP23" i="1"/>
  <c r="CM23" i="1"/>
  <c r="CH23" i="1"/>
  <c r="BZ23" i="1"/>
  <c r="BW23" i="1"/>
  <c r="BO23" i="1"/>
  <c r="BE23" i="1"/>
  <c r="AW23" i="1"/>
  <c r="AO23" i="1"/>
  <c r="BF23" i="1" s="1"/>
  <c r="AG23" i="1"/>
  <c r="AA23" i="1"/>
  <c r="X23" i="1"/>
  <c r="U23" i="1"/>
  <c r="DI23" i="1" s="1"/>
  <c r="H23" i="1"/>
  <c r="DH22" i="1"/>
  <c r="DD22" i="1"/>
  <c r="DC22" i="1"/>
  <c r="CV22" i="1"/>
  <c r="CP22" i="1"/>
  <c r="CM22" i="1"/>
  <c r="CH22" i="1"/>
  <c r="BZ22" i="1"/>
  <c r="BW22" i="1"/>
  <c r="BO22" i="1"/>
  <c r="BF22" i="1"/>
  <c r="BE22" i="1"/>
  <c r="AW22" i="1"/>
  <c r="AO22" i="1"/>
  <c r="AG22" i="1"/>
  <c r="AA22" i="1"/>
  <c r="X22" i="1"/>
  <c r="U22" i="1"/>
  <c r="DI22" i="1" s="1"/>
  <c r="H22" i="1"/>
  <c r="DH21" i="1"/>
  <c r="DC21" i="1"/>
  <c r="CV21" i="1"/>
  <c r="CP21" i="1"/>
  <c r="CM21" i="1"/>
  <c r="DD21" i="1" s="1"/>
  <c r="CH21" i="1"/>
  <c r="BZ21" i="1"/>
  <c r="BW21" i="1"/>
  <c r="BO21" i="1"/>
  <c r="BE21" i="1"/>
  <c r="AW21" i="1"/>
  <c r="AO21" i="1"/>
  <c r="BF21" i="1" s="1"/>
  <c r="AG21" i="1"/>
  <c r="AA21" i="1"/>
  <c r="X21" i="1"/>
  <c r="U21" i="1"/>
  <c r="DI21" i="1" s="1"/>
  <c r="H21" i="1"/>
  <c r="DH20" i="1"/>
  <c r="DD20" i="1"/>
  <c r="DC20" i="1"/>
  <c r="CV20" i="1"/>
  <c r="CP20" i="1"/>
  <c r="CM20" i="1"/>
  <c r="CH20" i="1"/>
  <c r="BZ20" i="1"/>
  <c r="BW20" i="1"/>
  <c r="BO20" i="1"/>
  <c r="BE20" i="1"/>
  <c r="AW20" i="1"/>
  <c r="AO20" i="1"/>
  <c r="BF20" i="1" s="1"/>
  <c r="AG20" i="1"/>
  <c r="AA20" i="1"/>
  <c r="X20" i="1"/>
  <c r="U20" i="1"/>
  <c r="DI20" i="1" s="1"/>
  <c r="H20" i="1"/>
  <c r="DH19" i="1"/>
  <c r="DD19" i="1"/>
  <c r="DC19" i="1"/>
  <c r="CV19" i="1"/>
  <c r="CP19" i="1"/>
  <c r="CM19" i="1"/>
  <c r="CH19" i="1"/>
  <c r="BZ19" i="1"/>
  <c r="BW19" i="1"/>
  <c r="BO19" i="1"/>
  <c r="BF19" i="1"/>
  <c r="BE19" i="1"/>
  <c r="AW19" i="1"/>
  <c r="AO19" i="1"/>
  <c r="AG19" i="1"/>
  <c r="AA19" i="1"/>
  <c r="X19" i="1"/>
  <c r="U19" i="1"/>
  <c r="DI19" i="1" s="1"/>
  <c r="H19" i="1"/>
  <c r="DH18" i="1"/>
  <c r="DC18" i="1"/>
  <c r="CV18" i="1"/>
  <c r="CP18" i="1"/>
  <c r="CM18" i="1"/>
  <c r="DD18" i="1" s="1"/>
  <c r="CH18" i="1"/>
  <c r="BZ18" i="1"/>
  <c r="BW18" i="1"/>
  <c r="BO18" i="1"/>
  <c r="BE18" i="1"/>
  <c r="AW18" i="1"/>
  <c r="AO18" i="1"/>
  <c r="BF18" i="1" s="1"/>
  <c r="AG18" i="1"/>
  <c r="AA18" i="1"/>
  <c r="X18" i="1"/>
  <c r="U18" i="1"/>
  <c r="DI18" i="1" s="1"/>
  <c r="H18" i="1"/>
  <c r="DH17" i="1"/>
  <c r="DD17" i="1"/>
  <c r="DC17" i="1"/>
  <c r="CV17" i="1"/>
  <c r="CP17" i="1"/>
  <c r="CM17" i="1"/>
  <c r="CH17" i="1"/>
  <c r="BZ17" i="1"/>
  <c r="BW17" i="1"/>
  <c r="BO17" i="1"/>
  <c r="BE17" i="1"/>
  <c r="AW17" i="1"/>
  <c r="AO17" i="1"/>
  <c r="BF17" i="1" s="1"/>
  <c r="AG17" i="1"/>
  <c r="AA17" i="1"/>
  <c r="X17" i="1"/>
  <c r="U17" i="1"/>
  <c r="DI17" i="1" s="1"/>
  <c r="H17" i="1"/>
  <c r="DH16" i="1"/>
  <c r="DD16" i="1"/>
  <c r="DC16" i="1"/>
  <c r="CV16" i="1"/>
  <c r="CP16" i="1"/>
  <c r="CM16" i="1"/>
  <c r="CH16" i="1"/>
  <c r="BZ16" i="1"/>
  <c r="BW16" i="1"/>
  <c r="BO16" i="1"/>
  <c r="BF16" i="1"/>
  <c r="BE16" i="1"/>
  <c r="AW16" i="1"/>
  <c r="AO16" i="1"/>
  <c r="AG16" i="1"/>
  <c r="AA16" i="1"/>
  <c r="X16" i="1"/>
  <c r="U16" i="1"/>
  <c r="DI16" i="1" s="1"/>
  <c r="H16" i="1"/>
  <c r="DH15" i="1"/>
  <c r="DC15" i="1"/>
  <c r="CV15" i="1"/>
  <c r="CP15" i="1"/>
  <c r="CM15" i="1"/>
  <c r="DD15" i="1" s="1"/>
  <c r="CH15" i="1"/>
  <c r="BZ15" i="1"/>
  <c r="BW15" i="1"/>
  <c r="BO15" i="1"/>
  <c r="BE15" i="1"/>
  <c r="AW15" i="1"/>
  <c r="AO15" i="1"/>
  <c r="BF15" i="1" s="1"/>
  <c r="AG15" i="1"/>
  <c r="AA15" i="1"/>
  <c r="X15" i="1"/>
  <c r="U15" i="1"/>
  <c r="DI15" i="1" s="1"/>
  <c r="H15" i="1"/>
  <c r="DH14" i="1"/>
  <c r="DD14" i="1"/>
  <c r="DC14" i="1"/>
  <c r="CV14" i="1"/>
  <c r="CP14" i="1"/>
  <c r="CM14" i="1"/>
  <c r="CH14" i="1"/>
  <c r="BZ14" i="1"/>
  <c r="BW14" i="1"/>
  <c r="BO14" i="1"/>
  <c r="BE14" i="1"/>
  <c r="AW14" i="1"/>
  <c r="AO14" i="1"/>
  <c r="BF14" i="1" s="1"/>
  <c r="AG14" i="1"/>
  <c r="AA14" i="1"/>
  <c r="X14" i="1"/>
  <c r="U14" i="1"/>
  <c r="DI14" i="1" s="1"/>
  <c r="H14" i="1"/>
  <c r="DH13" i="1"/>
  <c r="DD13" i="1"/>
  <c r="DC13" i="1"/>
  <c r="CV13" i="1"/>
  <c r="CP13" i="1"/>
  <c r="CM13" i="1"/>
  <c r="CH13" i="1"/>
  <c r="BZ13" i="1"/>
  <c r="BW13" i="1"/>
  <c r="BO13" i="1"/>
  <c r="BF13" i="1"/>
  <c r="BE13" i="1"/>
  <c r="AW13" i="1"/>
  <c r="AO13" i="1"/>
  <c r="AG13" i="1"/>
  <c r="AA13" i="1"/>
  <c r="X13" i="1"/>
  <c r="U13" i="1"/>
  <c r="DI13" i="1" s="1"/>
  <c r="H13" i="1"/>
  <c r="DH12" i="1"/>
  <c r="DC12" i="1"/>
  <c r="CV12" i="1"/>
  <c r="CP12" i="1"/>
  <c r="CM12" i="1"/>
  <c r="DD12" i="1" s="1"/>
  <c r="CH12" i="1"/>
  <c r="BZ12" i="1"/>
  <c r="BW12" i="1"/>
  <c r="BO12" i="1"/>
  <c r="BE12" i="1"/>
  <c r="AW12" i="1"/>
  <c r="AO12" i="1"/>
  <c r="BF12" i="1" s="1"/>
  <c r="AG12" i="1"/>
  <c r="AA12" i="1"/>
  <c r="X12" i="1"/>
  <c r="U12" i="1"/>
  <c r="DI12" i="1" s="1"/>
  <c r="H12" i="1"/>
  <c r="DH11" i="1"/>
  <c r="DD11" i="1"/>
  <c r="DC11" i="1"/>
  <c r="CV11" i="1"/>
  <c r="CP11" i="1"/>
  <c r="CM11" i="1"/>
  <c r="CH11" i="1"/>
  <c r="BZ11" i="1"/>
  <c r="BW11" i="1"/>
  <c r="BO11" i="1"/>
  <c r="BE11" i="1"/>
  <c r="AW11" i="1"/>
  <c r="AO11" i="1"/>
  <c r="BF11" i="1" s="1"/>
  <c r="AG11" i="1"/>
  <c r="AA11" i="1"/>
  <c r="X11" i="1"/>
  <c r="U11" i="1"/>
  <c r="DI11" i="1" s="1"/>
  <c r="H11" i="1"/>
  <c r="DH10" i="1"/>
  <c r="DD10" i="1"/>
  <c r="DC10" i="1"/>
  <c r="CV10" i="1"/>
  <c r="CP10" i="1"/>
  <c r="CM10" i="1"/>
  <c r="CH10" i="1"/>
  <c r="BZ10" i="1"/>
  <c r="BW10" i="1"/>
  <c r="BO10" i="1"/>
  <c r="BF10" i="1"/>
  <c r="BE10" i="1"/>
  <c r="AW10" i="1"/>
  <c r="AO10" i="1"/>
  <c r="AG10" i="1"/>
  <c r="AA10" i="1"/>
  <c r="X10" i="1"/>
  <c r="U10" i="1"/>
  <c r="DI10" i="1" s="1"/>
  <c r="H10" i="1"/>
  <c r="DH9" i="1"/>
  <c r="DC9" i="1"/>
  <c r="CV9" i="1"/>
  <c r="CP9" i="1"/>
  <c r="CM9" i="1"/>
  <c r="DD9" i="1" s="1"/>
  <c r="CH9" i="1"/>
  <c r="BZ9" i="1"/>
  <c r="BW9" i="1"/>
  <c r="BO9" i="1"/>
  <c r="BE9" i="1"/>
  <c r="AW9" i="1"/>
  <c r="AO9" i="1"/>
  <c r="BF9" i="1" s="1"/>
  <c r="AG9" i="1"/>
  <c r="AA9" i="1"/>
  <c r="X9" i="1"/>
  <c r="U9" i="1"/>
  <c r="DI9" i="1" s="1"/>
  <c r="H9" i="1"/>
  <c r="DH8" i="1"/>
  <c r="DD8" i="1"/>
  <c r="DC8" i="1"/>
  <c r="CV8" i="1"/>
  <c r="CP8" i="1"/>
  <c r="CM8" i="1"/>
  <c r="CH8" i="1"/>
  <c r="BZ8" i="1"/>
  <c r="BW8" i="1"/>
  <c r="BO8" i="1"/>
  <c r="BE8" i="1"/>
  <c r="AW8" i="1"/>
  <c r="AO8" i="1"/>
  <c r="BF8" i="1" s="1"/>
  <c r="AG8" i="1"/>
  <c r="AA8" i="1"/>
  <c r="X8" i="1"/>
  <c r="U8" i="1"/>
  <c r="DI8" i="1" s="1"/>
  <c r="H8" i="1"/>
  <c r="DH7" i="1"/>
  <c r="DH113" i="1" s="1"/>
  <c r="DD7" i="1"/>
  <c r="DC7" i="1"/>
  <c r="DC113" i="1" s="1"/>
  <c r="CV7" i="1"/>
  <c r="CV113" i="1" s="1"/>
  <c r="CP7" i="1"/>
  <c r="CP113" i="1" s="1"/>
  <c r="CM7" i="1"/>
  <c r="CM113" i="1" s="1"/>
  <c r="CG7" i="1"/>
  <c r="CG113" i="1" s="1"/>
  <c r="CF7" i="1"/>
  <c r="CF113" i="1" s="1"/>
  <c r="CE7" i="1"/>
  <c r="CE113" i="1" s="1"/>
  <c r="CD7" i="1"/>
  <c r="CD113" i="1" s="1"/>
  <c r="CC7" i="1"/>
  <c r="CC113" i="1" s="1"/>
  <c r="CB7" i="1"/>
  <c r="CB113" i="1" s="1"/>
  <c r="CA7" i="1"/>
  <c r="CH7" i="1" s="1"/>
  <c r="BZ7" i="1"/>
  <c r="BW7" i="1"/>
  <c r="BW113" i="1" s="1"/>
  <c r="BO7" i="1"/>
  <c r="BO113" i="1" s="1"/>
  <c r="BF7" i="1"/>
  <c r="BE7" i="1"/>
  <c r="BE113" i="1" s="1"/>
  <c r="AW7" i="1"/>
  <c r="AW113" i="1" s="1"/>
  <c r="AO7" i="1"/>
  <c r="AO113" i="1" s="1"/>
  <c r="AG7" i="1"/>
  <c r="AG113" i="1" s="1"/>
  <c r="AA7" i="1"/>
  <c r="AA113" i="1" s="1"/>
  <c r="X7" i="1"/>
  <c r="DI7" i="1" s="1"/>
  <c r="U7" i="1"/>
  <c r="U113" i="1" s="1"/>
  <c r="H7" i="1"/>
  <c r="H113" i="1" s="1"/>
  <c r="DI52" i="1" l="1"/>
  <c r="DI31" i="1"/>
  <c r="DI33" i="1"/>
  <c r="DI40" i="1"/>
  <c r="DI42" i="1"/>
  <c r="DI50" i="1"/>
  <c r="DI57" i="1"/>
  <c r="DI64" i="1"/>
  <c r="DI73" i="1"/>
  <c r="DI82" i="1"/>
  <c r="DI91" i="1"/>
  <c r="DI100" i="1"/>
  <c r="DI47" i="1"/>
  <c r="DI55" i="1"/>
  <c r="DI53" i="1"/>
  <c r="DI58" i="1"/>
  <c r="DI67" i="1"/>
  <c r="DI76" i="1"/>
  <c r="DI85" i="1"/>
  <c r="DI94" i="1"/>
  <c r="DI103" i="1"/>
  <c r="DI111" i="1"/>
  <c r="BF113" i="1"/>
  <c r="DI32" i="1"/>
  <c r="DI41" i="1"/>
  <c r="DI51" i="1"/>
  <c r="DI66" i="1"/>
  <c r="DI75" i="1"/>
  <c r="DI84" i="1"/>
  <c r="DI93" i="1"/>
  <c r="DI102" i="1"/>
  <c r="DD113" i="1"/>
  <c r="DI49" i="1"/>
  <c r="DI110" i="1"/>
  <c r="CH113" i="1"/>
  <c r="DI30" i="1"/>
  <c r="DI113" i="1" s="1"/>
  <c r="DI39" i="1"/>
  <c r="DI56" i="1"/>
  <c r="DI70" i="1"/>
  <c r="DI79" i="1"/>
  <c r="DI88" i="1"/>
  <c r="DI97" i="1"/>
  <c r="DI106" i="1"/>
  <c r="CH61" i="1"/>
  <c r="DI61" i="1" s="1"/>
  <c r="CA113" i="1"/>
  <c r="BR113" i="1"/>
  <c r="X113" i="1"/>
  <c r="DI1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F7" authorId="0" shapeId="0" xr:uid="{B008BF67-D0F9-45AD-8FAC-EEF4AFBCD47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pend 1 abril
02 al 08 abril ok
09 al 15 abril ok</t>
        </r>
      </text>
    </comment>
    <comment ref="Q8" authorId="0" shapeId="0" xr:uid="{AD0F08D7-0776-42EB-A1D6-68881AFCDDF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Q13" authorId="0" shapeId="0" xr:uid="{EF1F3D99-866D-4014-9904-E2C88A9D7D7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sabado
baja</t>
        </r>
      </text>
    </comment>
    <comment ref="U13" authorId="0" shapeId="0" xr:uid="{9CD6F791-31FF-43A0-89E4-49131368BA4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7 pv
08 al 13 abril</t>
        </r>
      </text>
    </comment>
    <comment ref="DE37" authorId="0" shapeId="0" xr:uid="{BE0009B5-2A9B-4CB1-B5E4-0883C7B505C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30 %
</t>
        </r>
      </text>
    </comment>
    <comment ref="BF47" authorId="0" shapeId="0" xr:uid="{4A5F8112-795B-4DA8-85E3-81BB79DBAB5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15 de abril</t>
        </r>
      </text>
    </comment>
    <comment ref="BF58" authorId="0" shapeId="0" xr:uid="{F49F6083-FA1E-4B53-A30F-2B427ABF0EB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17 abril</t>
        </r>
      </text>
    </comment>
    <comment ref="DE73" authorId="0" shapeId="0" xr:uid="{E65AD72B-2C06-40D7-ADFC-F8ECE86F3ED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40%</t>
        </r>
      </text>
    </comment>
    <comment ref="BF77" authorId="0" shapeId="0" xr:uid="{33543669-470A-4C56-B2B4-82C770CBFEEA}">
      <text>
        <r>
          <rPr>
            <b/>
            <sz val="9"/>
            <color indexed="81"/>
            <rFont val="Tahoma"/>
            <family val="2"/>
          </rPr>
          <t xml:space="preserve">Operador:
</t>
        </r>
        <r>
          <rPr>
            <sz val="9"/>
            <color indexed="81"/>
            <rFont val="Tahoma"/>
            <family val="2"/>
          </rPr>
          <t>al 18 abril</t>
        </r>
      </text>
    </comment>
    <comment ref="Q105" authorId="0" shapeId="0" xr:uid="{C6B51EAE-8BAD-49B6-AA0D-F54F7F56DD1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  <comment ref="Q106" authorId="0" shapeId="0" xr:uid="{98B89E77-C424-482C-9D0E-EFABCEEEE6A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  <comment ref="Q107" authorId="0" shapeId="0" xr:uid="{ABE8BCF1-B0DD-4FAE-95BD-87CE5E672B1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  <comment ref="O109" authorId="0" shapeId="0" xr:uid="{DA21C668-9394-414F-81F4-B85219997D6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19 abril</t>
        </r>
      </text>
    </comment>
    <comment ref="Q109" authorId="0" shapeId="0" xr:uid="{41778D5D-2E37-48A9-B9DC-2BDA2725992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  <comment ref="Q110" authorId="0" shapeId="0" xr:uid="{D7BE98B4-242C-4B46-94F4-11BDE288664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17</t>
        </r>
      </text>
    </comment>
    <comment ref="P111" authorId="0" shapeId="0" xr:uid="{EF035FC0-1B58-45BB-8531-7EBF2352036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08 abril</t>
        </r>
      </text>
    </comment>
    <comment ref="Q111" authorId="0" shapeId="0" xr:uid="{4E1D48FE-176C-44ED-858C-150C4560CC3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  <comment ref="P112" authorId="0" shapeId="0" xr:uid="{9E333FD3-4796-42FE-B4C7-6E9AE1583B4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jueves 11 abril</t>
        </r>
      </text>
    </comment>
    <comment ref="Q112" authorId="0" shapeId="0" xr:uid="{099EB4B6-41CC-4DCF-8EE6-A058CC5E363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</commentList>
</comments>
</file>

<file path=xl/sharedStrings.xml><?xml version="1.0" encoding="utf-8"?>
<sst xmlns="http://schemas.openxmlformats.org/spreadsheetml/2006/main" count="1603" uniqueCount="865">
  <si>
    <t>PERIODO DE PAGO:</t>
  </si>
  <si>
    <t>Semana 15</t>
  </si>
  <si>
    <t>FECHA:</t>
  </si>
  <si>
    <t>Del 08 al 14 de abril del 2024</t>
  </si>
  <si>
    <t>SUCURSAL:</t>
  </si>
  <si>
    <t>TUXTLA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</si>
  <si>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</si>
  <si>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</si>
  <si>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</si>
  <si>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</si>
  <si>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</si>
  <si>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</si>
  <si>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</si>
  <si>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</si>
  <si>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</si>
  <si>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</si>
  <si>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</si>
  <si>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</si>
  <si>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</si>
  <si>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</si>
  <si>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</si>
  <si>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</si>
  <si>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</si>
  <si>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</si>
  <si>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</si>
  <si>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</si>
  <si>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</si>
  <si>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</si>
  <si>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</si>
  <si>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</si>
  <si>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</si>
  <si>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</si>
  <si>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</si>
  <si>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</si>
  <si>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</si>
  <si>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</si>
  <si>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</si>
  <si>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</si>
  <si>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</si>
  <si>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</si>
  <si>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</si>
  <si>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</si>
  <si>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</si>
  <si>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</si>
  <si>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</si>
  <si>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</si>
  <si>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</si>
  <si>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</si>
  <si>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</si>
  <si>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</si>
  <si>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</si>
  <si>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</si>
  <si>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</si>
  <si>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</si>
  <si>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</si>
  <si>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</si>
  <si>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</si>
  <si>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</si>
  <si>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</si>
  <si>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</si>
  <si>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</si>
  <si>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</si>
  <si>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</si>
  <si>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</si>
  <si>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</si>
  <si>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</si>
  <si>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</si>
  <si>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</si>
  <si>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</si>
  <si>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</si>
  <si>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</si>
  <si>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</si>
  <si>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</si>
  <si>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</si>
  <si>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</si>
  <si>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</si>
  <si>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</si>
  <si>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</si>
  <si>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</si>
  <si>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LOLB870701SB2</t>
  </si>
  <si>
    <t>BERNARDO ENRIQUE LOPEZ LOPEZ</t>
  </si>
  <si>
    <t>PREVENTA P&amp;G 02</t>
  </si>
  <si>
    <t>Preventa Procter</t>
  </si>
  <si>
    <t>55505348926</t>
  </si>
  <si>
    <t>014650555053489268</t>
  </si>
  <si>
    <t>SANTANDER</t>
  </si>
  <si>
    <t>Preventa</t>
  </si>
  <si>
    <t>HEAC880621GV7</t>
  </si>
  <si>
    <t>CARLOS ARMANDO HERNANDEZ ALVAREZ</t>
  </si>
  <si>
    <t>SUPERVISOR PROCTER</t>
  </si>
  <si>
    <t>Supervisor Procter</t>
  </si>
  <si>
    <t>1164714844</t>
  </si>
  <si>
    <t>072650011647148446</t>
  </si>
  <si>
    <t>BANORTE</t>
  </si>
  <si>
    <t>Supervisor Preventa</t>
  </si>
  <si>
    <t>PEID921025I79</t>
  </si>
  <si>
    <t>DAVID ALEJANDRO PEREZ INFANTE</t>
  </si>
  <si>
    <t>PREVENTA UNILEVER 06</t>
  </si>
  <si>
    <t>Tux AU06</t>
  </si>
  <si>
    <t xml:space="preserve">David Alejandro Perez </t>
  </si>
  <si>
    <t>Preventa Unilever 06</t>
  </si>
  <si>
    <t>55505342283</t>
  </si>
  <si>
    <t>014650555053422830</t>
  </si>
  <si>
    <t>SEHA8006303R3</t>
  </si>
  <si>
    <t>JOSE ALFREDO SERRANO HERNANDEZ</t>
  </si>
  <si>
    <t>JEFE DE ALMACEN</t>
  </si>
  <si>
    <t>Jefe de Almacén</t>
  </si>
  <si>
    <t>55505342434</t>
  </si>
  <si>
    <t>014650555053424346</t>
  </si>
  <si>
    <t>FOHJ880724LI2</t>
  </si>
  <si>
    <t>JUAN CARLOS FLORES HERNANDEZ</t>
  </si>
  <si>
    <t>PREVENTA UNILEVER 13</t>
  </si>
  <si>
    <t>Tux AU13</t>
  </si>
  <si>
    <t xml:space="preserve">Juan Carlos Flores  </t>
  </si>
  <si>
    <t>Preventa Unilever 13</t>
  </si>
  <si>
    <t>55505356568</t>
  </si>
  <si>
    <t>014650555053565687</t>
  </si>
  <si>
    <t>FEML7410297M6</t>
  </si>
  <si>
    <t>LUIS GERARDO FERNANDEZ MOLINA</t>
  </si>
  <si>
    <t>PREVENTA UNILEVER 02</t>
  </si>
  <si>
    <t>Tux AU02</t>
  </si>
  <si>
    <t>Luis Gerardo Fernandez Molina Tux AU 02</t>
  </si>
  <si>
    <t>Preventa Unilever 02</t>
  </si>
  <si>
    <t>55505342252</t>
  </si>
  <si>
    <t>014650555053422526</t>
  </si>
  <si>
    <t>PECR8009284N0</t>
  </si>
  <si>
    <t>RAMIRO PEREZ CRUZ</t>
  </si>
  <si>
    <t>ADMINISTRATIVO</t>
  </si>
  <si>
    <t>Administrativo</t>
  </si>
  <si>
    <t>55505348957</t>
  </si>
  <si>
    <t>014650555053489572</t>
  </si>
  <si>
    <t>GOBA680122HC0</t>
  </si>
  <si>
    <t>ARCADIO RODOLFO GOMEZ BLANCO</t>
  </si>
  <si>
    <t>PREVENTA P&amp;G SNCRIS 01</t>
  </si>
  <si>
    <t>SnCris01</t>
  </si>
  <si>
    <t xml:space="preserve">Arcadio Gomez </t>
  </si>
  <si>
    <t>Preventa P&amp;G SnCris01</t>
  </si>
  <si>
    <t>55505356585</t>
  </si>
  <si>
    <t>014650555053565852</t>
  </si>
  <si>
    <t>SAML710314LW0</t>
  </si>
  <si>
    <t>LIMBERG SANTOS MENDOZA</t>
  </si>
  <si>
    <t>REPARTO UNILEVER</t>
  </si>
  <si>
    <t xml:space="preserve">CY-7453-A (TUX-17-20) Limberg Santos Mendoza </t>
  </si>
  <si>
    <t>Reparto Unilever</t>
  </si>
  <si>
    <t>55505342448</t>
  </si>
  <si>
    <t>014650555053424485</t>
  </si>
  <si>
    <t>Reparto</t>
  </si>
  <si>
    <t>PESE921121UE0</t>
  </si>
  <si>
    <t>ELIOENAI PEREZ SANCHEZ</t>
  </si>
  <si>
    <t xml:space="preserve">SP-01-414 (TUX-19-23) Elioenai Perez Sanchez </t>
  </si>
  <si>
    <t>55505348960</t>
  </si>
  <si>
    <t>014650555053489608</t>
  </si>
  <si>
    <t>HEMA940515NK4</t>
  </si>
  <si>
    <t>JOSE ALFREDO HERNANDEZ MOGUEL</t>
  </si>
  <si>
    <t>SUPERVISOR REPARTO</t>
  </si>
  <si>
    <t>Supervisor Reparto</t>
  </si>
  <si>
    <t>55505342417</t>
  </si>
  <si>
    <t>014650555053424171</t>
  </si>
  <si>
    <t>LOLF81060187A</t>
  </si>
  <si>
    <t>FRANCISCO LOPEZ LOPEZ</t>
  </si>
  <si>
    <t xml:space="preserve">TUX-11-20 (SM67339) Francisco Lopez Lopez </t>
  </si>
  <si>
    <t>1288</t>
  </si>
  <si>
    <t>56788457356</t>
  </si>
  <si>
    <t>014100567884573564</t>
  </si>
  <si>
    <t>HEVF730126SX4</t>
  </si>
  <si>
    <t>FRANCISCO JAVIER HERNANDEZ VELAZQUEZ</t>
  </si>
  <si>
    <t>PREVENTA P&amp;G 09</t>
  </si>
  <si>
    <t>NP 09</t>
  </si>
  <si>
    <t>Francisco Javier Hernández Velázquez NP09</t>
  </si>
  <si>
    <t>Preventa Procter 09</t>
  </si>
  <si>
    <t>1958</t>
  </si>
  <si>
    <t>56788457402</t>
  </si>
  <si>
    <t>014100567884574026</t>
  </si>
  <si>
    <t>MAHJ760815S61</t>
  </si>
  <si>
    <t>JUAN CARLOS MARROQUIN HERNANDEZ</t>
  </si>
  <si>
    <t>REPARTO COLGATE</t>
  </si>
  <si>
    <t xml:space="preserve">TUX-07-19 (SM-56230)  Juan Carlos Marroquín Hernández </t>
  </si>
  <si>
    <t>Reparto Colgate</t>
  </si>
  <si>
    <t>1969</t>
  </si>
  <si>
    <t>56788457569</t>
  </si>
  <si>
    <t>014100567884575698</t>
  </si>
  <si>
    <t>CUBO950412SI8</t>
  </si>
  <si>
    <t>OMAR UZIEL CRUZ BAZAN</t>
  </si>
  <si>
    <t xml:space="preserve">SUPERVISOR SAN CRIS </t>
  </si>
  <si>
    <t>Supervisor Sn Cristobal</t>
  </si>
  <si>
    <t>2004</t>
  </si>
  <si>
    <t>56804137215</t>
  </si>
  <si>
    <t>014100568041372154</t>
  </si>
  <si>
    <t>MORV9410017G6</t>
  </si>
  <si>
    <t>VICENTE MOGUEL RAMIREZ</t>
  </si>
  <si>
    <t>ALMACENISTA</t>
  </si>
  <si>
    <t>Aux. Almacén</t>
  </si>
  <si>
    <t>2063</t>
  </si>
  <si>
    <t>56804137337</t>
  </si>
  <si>
    <t>014100568041373373</t>
  </si>
  <si>
    <t>SAHP9403203T1</t>
  </si>
  <si>
    <t>PABLO ESTEBAN DE LOS SANTOS HERNANDEZ</t>
  </si>
  <si>
    <t>PREVENTA UNILEVER 01</t>
  </si>
  <si>
    <t>Tux AU01</t>
  </si>
  <si>
    <t>Pablo Esteban de los Santos Hernandez Tux AU01</t>
  </si>
  <si>
    <t>Preventa Unilever 01</t>
  </si>
  <si>
    <t>2075</t>
  </si>
  <si>
    <t>56804137263</t>
  </si>
  <si>
    <t>014100568041372633</t>
  </si>
  <si>
    <t>PEFJ7411213A0</t>
  </si>
  <si>
    <t>JORGE ALBERTO PEREZ FARRERA</t>
  </si>
  <si>
    <t>REPARTO UNILEVER SNCRIS</t>
  </si>
  <si>
    <t xml:space="preserve">TUX-10-20 (SM67341) Jorge Alberto Perez Farrera </t>
  </si>
  <si>
    <t>Reparto Unilever SnCris</t>
  </si>
  <si>
    <t>2131</t>
  </si>
  <si>
    <t>56793940364</t>
  </si>
  <si>
    <t>014100567939403644</t>
  </si>
  <si>
    <t>MAGJ9706134Y1</t>
  </si>
  <si>
    <t>JESUS ANTONIO MARTINEZ GONZALEZ</t>
  </si>
  <si>
    <t>2309</t>
  </si>
  <si>
    <t>56804137371</t>
  </si>
  <si>
    <t>014100568041373713</t>
  </si>
  <si>
    <t>RAHC761224U64</t>
  </si>
  <si>
    <t>CARLOS ARMANDO RAMIREZ HERNANDEZ</t>
  </si>
  <si>
    <t>REPARTO PROCTER</t>
  </si>
  <si>
    <t xml:space="preserve">VHA-05-17 (SL79784) CARLOS ARMANDO HERNANDEZ RAMIREZ </t>
  </si>
  <si>
    <t>Reparto Procter</t>
  </si>
  <si>
    <t>56800717750</t>
  </si>
  <si>
    <t>014100568007177500</t>
  </si>
  <si>
    <t>GACN7708242J8</t>
  </si>
  <si>
    <t>NADIA AUREA GARCIA CAMACHO</t>
  </si>
  <si>
    <t>PREVENTA VILLAF P&amp;G 01</t>
  </si>
  <si>
    <t>VF Procter 01</t>
  </si>
  <si>
    <t xml:space="preserve">Nadia Aurea Garcia Camacho </t>
  </si>
  <si>
    <t>Preventa VF Procter 01</t>
  </si>
  <si>
    <t>1129770689</t>
  </si>
  <si>
    <t>072650011297706898</t>
  </si>
  <si>
    <t>CULR901218EG4</t>
  </si>
  <si>
    <t>RUSBEL ALEXANDER DE LA CRUZ LOPEZ</t>
  </si>
  <si>
    <t>PREVENTA VILLAF P&amp;G 03</t>
  </si>
  <si>
    <t>VF Procter 03</t>
  </si>
  <si>
    <t xml:space="preserve">Rusbel Alexander de la Cruz </t>
  </si>
  <si>
    <t>Preventa VF Procter 03</t>
  </si>
  <si>
    <t>1129772405</t>
  </si>
  <si>
    <t>072650011297724058</t>
  </si>
  <si>
    <t>UIGT900209FY3</t>
  </si>
  <si>
    <t>TANIA YADIRA UTRILLA GOMEZ</t>
  </si>
  <si>
    <t>SUPERVISOR VILLAFLORES</t>
  </si>
  <si>
    <t>Supervisor Villaf</t>
  </si>
  <si>
    <t>2417</t>
  </si>
  <si>
    <t>1129772825</t>
  </si>
  <si>
    <t>072650011297728258</t>
  </si>
  <si>
    <t>BOUO7104277S8</t>
  </si>
  <si>
    <t>OCTAVIO BORREGO URBIETA</t>
  </si>
  <si>
    <t>PREVENTA VILLAF UNILEVER 03</t>
  </si>
  <si>
    <t>VF Colgate 03</t>
  </si>
  <si>
    <t xml:space="preserve">Octavio Borrego Urbieta </t>
  </si>
  <si>
    <t>Preventa VF Unilever 03</t>
  </si>
  <si>
    <t>2419</t>
  </si>
  <si>
    <t>1129774502</t>
  </si>
  <si>
    <t>072650011297745024</t>
  </si>
  <si>
    <t>PESA910705T35</t>
  </si>
  <si>
    <t>ANTONIO DE JESUS PEREZ SANCHEZ</t>
  </si>
  <si>
    <t>SUPERVISOR UNILEVER</t>
  </si>
  <si>
    <t>Supervisor Unilever</t>
  </si>
  <si>
    <t>56801180123</t>
  </si>
  <si>
    <t>014100568011801231</t>
  </si>
  <si>
    <t>NABA9601192R2</t>
  </si>
  <si>
    <t>JOSE ALEJANDRO NANGUELU BALBUENA</t>
  </si>
  <si>
    <t>REPARTO PROCTER SNCRIS</t>
  </si>
  <si>
    <t xml:space="preserve">SM-58-013 (TUX-08-19) José Alejandro Nanguelu Balbuena </t>
  </si>
  <si>
    <t>Reparto Procter SnCris</t>
  </si>
  <si>
    <t>95650126249383</t>
  </si>
  <si>
    <t>127100001262493839</t>
  </si>
  <si>
    <t>AZTECA</t>
  </si>
  <si>
    <t>LATE790910611</t>
  </si>
  <si>
    <t>ERIVAN LARIOS TORRES</t>
  </si>
  <si>
    <t>PREVENTA P&amp;G 01</t>
  </si>
  <si>
    <t>NP 01</t>
  </si>
  <si>
    <t>Erivan Larios Torres NP 10</t>
  </si>
  <si>
    <t>Preventa Procter 01</t>
  </si>
  <si>
    <t>56804726220</t>
  </si>
  <si>
    <t>014100568047262200</t>
  </si>
  <si>
    <t>LOMJ710415QZ9</t>
  </si>
  <si>
    <t>JAIME LOPEZ MARTINEZ</t>
  </si>
  <si>
    <t>PREVENTA KELLOGG 04</t>
  </si>
  <si>
    <t>Tux CK04</t>
  </si>
  <si>
    <t>Jaime Lopez Martinez TuxCK04</t>
  </si>
  <si>
    <t>Preventa Colgate 04</t>
  </si>
  <si>
    <t>56808475583</t>
  </si>
  <si>
    <t>014100568084755835</t>
  </si>
  <si>
    <t>FEMJ810606760</t>
  </si>
  <si>
    <t>JORGE ANTONIO FERNANDEZ MARTINEZ</t>
  </si>
  <si>
    <t>PREVENTA TUX ALEN 09</t>
  </si>
  <si>
    <t>Tux AlEn 09</t>
  </si>
  <si>
    <t>Jorge Antonio Fernandez Martinez Tux alen 09</t>
  </si>
  <si>
    <t>Preventa Alen  09</t>
  </si>
  <si>
    <t>56816975312</t>
  </si>
  <si>
    <t>014100568169753121</t>
  </si>
  <si>
    <t>ROLA840303RD4</t>
  </si>
  <si>
    <t>ADRIANA DOLORES RODAS LARA</t>
  </si>
  <si>
    <t>PREVENTA VILLAF UNILEVER 02</t>
  </si>
  <si>
    <t>VF Colgate 02</t>
  </si>
  <si>
    <t>Adriana  Rodas Lara VF Colgate 02</t>
  </si>
  <si>
    <t>Preventa VF Unilever 02</t>
  </si>
  <si>
    <t>2767</t>
  </si>
  <si>
    <t>1159456467</t>
  </si>
  <si>
    <t>072650011594564678</t>
  </si>
  <si>
    <t>RALN830825GT5</t>
  </si>
  <si>
    <t>NOE RAMIREZ LANDERO</t>
  </si>
  <si>
    <t>PREVENTA KELLOGG 11</t>
  </si>
  <si>
    <t>Tux CK11</t>
  </si>
  <si>
    <t>Noe Ramirez  Landeros CK11</t>
  </si>
  <si>
    <t>Preventa Colgate 11</t>
  </si>
  <si>
    <t>56817926879</t>
  </si>
  <si>
    <t>014100568179268790</t>
  </si>
  <si>
    <t>GAHU881229K62</t>
  </si>
  <si>
    <t>ULBER ALONSO GARCIA HERNANDEZ</t>
  </si>
  <si>
    <t>PREVENTA P&amp;G 13</t>
  </si>
  <si>
    <t>NP 13</t>
  </si>
  <si>
    <t>Ulber Alonso Garcia Hernandez NP 13</t>
  </si>
  <si>
    <t>Preventa Procter 13</t>
  </si>
  <si>
    <t>56819815109</t>
  </si>
  <si>
    <t>014100568198151095</t>
  </si>
  <si>
    <t>MAGA870413FT1</t>
  </si>
  <si>
    <t>ALEJANDRO RAMON MARTINEZ GOMEZ</t>
  </si>
  <si>
    <t>PREVENTA P&amp;G SNCRIS 02</t>
  </si>
  <si>
    <t>SnCris02</t>
  </si>
  <si>
    <t>Alejandro Ramon MArtinez Gomez SnCris02</t>
  </si>
  <si>
    <t>Preventa P&amp;G SnCris02</t>
  </si>
  <si>
    <t>2859</t>
  </si>
  <si>
    <t>1167658707</t>
  </si>
  <si>
    <t>072650011676587078</t>
  </si>
  <si>
    <t>VAGM710825SX7</t>
  </si>
  <si>
    <t>MARIO DARINEL VAZQUEZ GUTIERREZ</t>
  </si>
  <si>
    <t>PREVENTA P&amp;G SNCRIS 03</t>
  </si>
  <si>
    <t>SnCris03</t>
  </si>
  <si>
    <t>Mario Daniel Vazquez SnCris03</t>
  </si>
  <si>
    <t>Preventa P&amp;G SnCris03</t>
  </si>
  <si>
    <t>2860</t>
  </si>
  <si>
    <t>1167659209</t>
  </si>
  <si>
    <t>072650011676592092</t>
  </si>
  <si>
    <t>COTR980130UY2</t>
  </si>
  <si>
    <t xml:space="preserve">MARIA DEL ROSARIO CONSOSPO TOVILLA </t>
  </si>
  <si>
    <t>PREVENTA P&amp;G 08</t>
  </si>
  <si>
    <t>NP 08</t>
  </si>
  <si>
    <t>María del Rosario Conospo NP 08</t>
  </si>
  <si>
    <t>MARIA DEL ROSARIO CONSOSPO TOVILLA</t>
  </si>
  <si>
    <t>Preventa Procter 08</t>
  </si>
  <si>
    <t>95461687538679</t>
  </si>
  <si>
    <t>127180016875386791</t>
  </si>
  <si>
    <t>CUGJ990212KP4</t>
  </si>
  <si>
    <t xml:space="preserve">JAZMIN DE JESUS CRUZ GOMEZ </t>
  </si>
  <si>
    <t>PREVENTA VILLAF ALEN 01</t>
  </si>
  <si>
    <t>VF AlEn 01</t>
  </si>
  <si>
    <t>Jazmin De Jesus Cruz Gomez  VF Alen 01</t>
  </si>
  <si>
    <t>JAZMIN DE JESUS CRUZ GOMEZ</t>
  </si>
  <si>
    <t>Preventa VF Alen 01</t>
  </si>
  <si>
    <t>2959</t>
  </si>
  <si>
    <t>1178292264</t>
  </si>
  <si>
    <t>072650011782922640</t>
  </si>
  <si>
    <t>DIFE841207C11</t>
  </si>
  <si>
    <t>EDILBERTO DIAZ FERNANDEZ</t>
  </si>
  <si>
    <t>REPARTO PROCTER VILLAF</t>
  </si>
  <si>
    <t xml:space="preserve">SM-71-198 (TUX-16-20) Edilberto Diaz Fernandez </t>
  </si>
  <si>
    <t>Reparto Procter VillaF</t>
  </si>
  <si>
    <t>2960</t>
  </si>
  <si>
    <t>1178293168</t>
  </si>
  <si>
    <t>072650011782931686</t>
  </si>
  <si>
    <t>LOOE930322K34</t>
  </si>
  <si>
    <t>EZEQUIEL LOPEZ OCAÑA</t>
  </si>
  <si>
    <t>56831695718</t>
  </si>
  <si>
    <t>014100568316957181</t>
  </si>
  <si>
    <t>GUGA9504104EA</t>
  </si>
  <si>
    <t xml:space="preserve">ALEJANDRO GUILLEN GUILLEN </t>
  </si>
  <si>
    <t>PREVENTA UNILEVER 10</t>
  </si>
  <si>
    <t>Tux AU10</t>
  </si>
  <si>
    <t>Alejandro Guillen Guillen Tux AU10</t>
  </si>
  <si>
    <t>ALEJANDRO GUILLEN GUILLEN</t>
  </si>
  <si>
    <t>Preventa Unilever 10</t>
  </si>
  <si>
    <t>56833405436</t>
  </si>
  <si>
    <t>014100568334054367</t>
  </si>
  <si>
    <t>OILA920509HJ9</t>
  </si>
  <si>
    <t xml:space="preserve">ANGEL DE JESUS OLIVARES LOPEZ </t>
  </si>
  <si>
    <t>ANGEL DE JESUS OLIVARES LOPEZ</t>
  </si>
  <si>
    <t>56833873780</t>
  </si>
  <si>
    <t>014100568338737800</t>
  </si>
  <si>
    <t>HERJ020428GD2</t>
  </si>
  <si>
    <t>JORGE IVAN HERNANDEZ RAMIREZ</t>
  </si>
  <si>
    <t>PREVENTA P&amp;G 06</t>
  </si>
  <si>
    <t>Preventa Procter 06</t>
  </si>
  <si>
    <t>56834254024</t>
  </si>
  <si>
    <t>014100568342540245</t>
  </si>
  <si>
    <t>OOGM76021396A</t>
  </si>
  <si>
    <t xml:space="preserve">MARCO ANTONIO ORDOÑEZ GOMEZ </t>
  </si>
  <si>
    <t>PREVENTA UNILEVER 07</t>
  </si>
  <si>
    <t>Tux AU07</t>
  </si>
  <si>
    <t>Marco Antonio Ordoñez Gomez TuxAU 07</t>
  </si>
  <si>
    <t>MARCO ANTONIO ORDOÑEZ GOMEZ</t>
  </si>
  <si>
    <t>Preventa Unilever 07</t>
  </si>
  <si>
    <t>56837428060</t>
  </si>
  <si>
    <t>014100568374280609</t>
  </si>
  <si>
    <t>AUAG8210034J6</t>
  </si>
  <si>
    <t>GERARDO AGUILAR AQUINO</t>
  </si>
  <si>
    <t>PREVENTA P&amp;G 14</t>
  </si>
  <si>
    <t>NP 14</t>
  </si>
  <si>
    <t>Gerardo Aguilar Aquino NP14</t>
  </si>
  <si>
    <t>Preventa Procter 14</t>
  </si>
  <si>
    <t>54030155971769</t>
  </si>
  <si>
    <t>127100001559717697</t>
  </si>
  <si>
    <t>GOGC941228S29</t>
  </si>
  <si>
    <t>CHRISTOPHER BRYAN GOMEZ GARCIA</t>
  </si>
  <si>
    <t>PREVENTA SC Uni-AlEn 03</t>
  </si>
  <si>
    <t>SC Uni-AlEn 03</t>
  </si>
  <si>
    <t>Christopher Brayan García SC Uni-AlEn 03</t>
  </si>
  <si>
    <t>CHRISTOPHER BRAYAN GOMEZ GARCIA</t>
  </si>
  <si>
    <t>Preventa Uni SnCris03</t>
  </si>
  <si>
    <t>56839044956</t>
  </si>
  <si>
    <t>014100568390449563</t>
  </si>
  <si>
    <t>GOHI830223N12</t>
  </si>
  <si>
    <t>ISAIAS DE JESUS GONZALEZ HERNANDEZ</t>
  </si>
  <si>
    <t xml:space="preserve">TUX-09-19 (SM-58014) Isaías De Jesús González Hernández </t>
  </si>
  <si>
    <t>56839890019</t>
  </si>
  <si>
    <t>014100568398900198</t>
  </si>
  <si>
    <t>REHH8408196I8</t>
  </si>
  <si>
    <t>HERMI IVAN REYES HERNANDEZ</t>
  </si>
  <si>
    <t>PREVENTA UNILEVER 11</t>
  </si>
  <si>
    <t>Tux AU11</t>
  </si>
  <si>
    <t>Hermi Iván Reyes Hernadez Tux AU04</t>
  </si>
  <si>
    <t>Preventa Unilever 11</t>
  </si>
  <si>
    <t>56843365185</t>
  </si>
  <si>
    <t>014100568433651852</t>
  </si>
  <si>
    <t>MOSM801208H50</t>
  </si>
  <si>
    <t>MARGARITA CONCEPCION MORALES DE LOS SANTO</t>
  </si>
  <si>
    <t>PREVENTA KELLOGG 02</t>
  </si>
  <si>
    <t>Tux CK02</t>
  </si>
  <si>
    <t>Margarita Concepcion Morales De Los Santos TuxCK02</t>
  </si>
  <si>
    <t>MARGARITA CONCEPCION MORALES DE LOS SANTOS</t>
  </si>
  <si>
    <t>Preventa Colgate 02</t>
  </si>
  <si>
    <t>56843685358</t>
  </si>
  <si>
    <t>014100568436853589</t>
  </si>
  <si>
    <t>SIRJ811109PC9</t>
  </si>
  <si>
    <t>JUAN CARLOS SIBAJA RAMIREZ</t>
  </si>
  <si>
    <t>PREVENTA UNILEVER 09</t>
  </si>
  <si>
    <t>Tux AU09</t>
  </si>
  <si>
    <t>Juan Carlos Sibaja Ramirez TuxAU 09</t>
  </si>
  <si>
    <t>Preventa Unilever 09</t>
  </si>
  <si>
    <t>56845329740</t>
  </si>
  <si>
    <t>014100568453297403</t>
  </si>
  <si>
    <t>BAHG800827KB8</t>
  </si>
  <si>
    <t xml:space="preserve">GABRIELA DEL ROCIO BALLINAS HERNANDEZ </t>
  </si>
  <si>
    <t>PREVENTA KELLOGG 03</t>
  </si>
  <si>
    <t>Tux CK03</t>
  </si>
  <si>
    <t>Gabriela del Rocio Ballinas Hernandez TuxCK14</t>
  </si>
  <si>
    <t>GABRIELA DEL ROCIO BALLINAS HERNANDEZ</t>
  </si>
  <si>
    <t>Preventa Colgate 03</t>
  </si>
  <si>
    <t>56847028216</t>
  </si>
  <si>
    <t>014100568470282161</t>
  </si>
  <si>
    <t>AORJ810211QZ6</t>
  </si>
  <si>
    <t>JORGE ALEJANDRO AMBROCIO RIOS</t>
  </si>
  <si>
    <t>PREVENTA KELLOGG 09</t>
  </si>
  <si>
    <t>Tux CK09</t>
  </si>
  <si>
    <t>Jorge Alejandro Ambrocio Ríos Tux CK09</t>
  </si>
  <si>
    <t>Preventa Colgate 09</t>
  </si>
  <si>
    <t>3078</t>
  </si>
  <si>
    <t>1211142293</t>
  </si>
  <si>
    <t>072650012111422930</t>
  </si>
  <si>
    <t>GAMJ780829LS9</t>
  </si>
  <si>
    <t>JORGE GERARDO GARCIA MENDOZA</t>
  </si>
  <si>
    <t>SP-01-412(TUX-18-23) Jorge Gerardo  Garcia Mendoza</t>
  </si>
  <si>
    <t>56854529677</t>
  </si>
  <si>
    <t>014100568545296778</t>
  </si>
  <si>
    <t>PEPO860228TP6</t>
  </si>
  <si>
    <t>OCTAVIO DE JESUS PEREZ PEREZ</t>
  </si>
  <si>
    <t>NP 06</t>
  </si>
  <si>
    <t>Octavio de Jesus Perez Perez</t>
  </si>
  <si>
    <t>19901307648055</t>
  </si>
  <si>
    <t>127100013076480550</t>
  </si>
  <si>
    <t>DUZE850611AM1</t>
  </si>
  <si>
    <t>EDUARDO DURANTE</t>
  </si>
  <si>
    <t xml:space="preserve">EDUARDO DURANTE ZAVALA </t>
  </si>
  <si>
    <t>REPARTO ALEN</t>
  </si>
  <si>
    <t xml:space="preserve">TUX-12-20 Eduardo Durante Zavala </t>
  </si>
  <si>
    <t>EDUARDO DURANTE ZAVALA</t>
  </si>
  <si>
    <t>Reparto Alen</t>
  </si>
  <si>
    <t>56859275139</t>
  </si>
  <si>
    <t>014100568592751392</t>
  </si>
  <si>
    <t>RUZC000508C54</t>
  </si>
  <si>
    <t>CRISTIAN EDUARDO RUIZ ZARATE</t>
  </si>
  <si>
    <t>PREVENTA TUX ALEN 14</t>
  </si>
  <si>
    <t>Tux AlEn 14</t>
  </si>
  <si>
    <t>Cristian Eduardo Ruiz Zarate Tux AlEn 14</t>
  </si>
  <si>
    <t>Preventa Alen 14</t>
  </si>
  <si>
    <t>56861873740</t>
  </si>
  <si>
    <t>014100568618737407</t>
  </si>
  <si>
    <t>PEPJ020926UT4</t>
  </si>
  <si>
    <t>JOHAN ALEXANDER PENAGOS PEÑA</t>
  </si>
  <si>
    <t>56862814487</t>
  </si>
  <si>
    <t>014100568628144873</t>
  </si>
  <si>
    <t>VATN910628NF2</t>
  </si>
  <si>
    <t>NOE FABIAN VAZQUEZ TOALA</t>
  </si>
  <si>
    <t>REPARTO ALEN SNCRIS</t>
  </si>
  <si>
    <t>Noe Fabian Vazquez Toala</t>
  </si>
  <si>
    <t>Reparto Alen SnCris</t>
  </si>
  <si>
    <t>56863116528</t>
  </si>
  <si>
    <t>014100568631165289</t>
  </si>
  <si>
    <t>PEAD030607231</t>
  </si>
  <si>
    <t>DARINEL PENAGOS AYANEGUI</t>
  </si>
  <si>
    <t>56863668939</t>
  </si>
  <si>
    <t>014100568636689391</t>
  </si>
  <si>
    <t>MATR8504228I2</t>
  </si>
  <si>
    <t>ROGER ANTONIO MARTINEZ TORRES</t>
  </si>
  <si>
    <t>REPARTO COLGATE VILLAF</t>
  </si>
  <si>
    <t>SN 19-952 (VHA-10-20) Roger Antonio Martinez Torres</t>
  </si>
  <si>
    <t>Reparto Colgate VillaF</t>
  </si>
  <si>
    <t>56863669064</t>
  </si>
  <si>
    <t>014100568636690649</t>
  </si>
  <si>
    <t>DEHE920906P74</t>
  </si>
  <si>
    <t>EDILZAR DEAN HERNANDEZ</t>
  </si>
  <si>
    <t>REPARTO ALEN VILLAF</t>
  </si>
  <si>
    <t>Edilzar Dean Hernandez</t>
  </si>
  <si>
    <t>Reparto Alen VillaF</t>
  </si>
  <si>
    <t>56864100774</t>
  </si>
  <si>
    <t>014100568641007748</t>
  </si>
  <si>
    <t>LOAU8610061W8</t>
  </si>
  <si>
    <t>UBEL LOPEZ AGUILAR</t>
  </si>
  <si>
    <t>PREVENTA VILLAF P&amp;G 02</t>
  </si>
  <si>
    <t>VF Procter 02</t>
  </si>
  <si>
    <t>Ubel Lopez Aguilar VF Procter 02</t>
  </si>
  <si>
    <t>Preventa VF Procter 02</t>
  </si>
  <si>
    <t>3093</t>
  </si>
  <si>
    <t>1228796966</t>
  </si>
  <si>
    <t>072650012287969660</t>
  </si>
  <si>
    <t>CAGM010413GT7</t>
  </si>
  <si>
    <t>MAURICIO CASTILLO GORDILLO</t>
  </si>
  <si>
    <t>PREVENTA TUX ALEN 07</t>
  </si>
  <si>
    <t>Tux AlEn 07</t>
  </si>
  <si>
    <t>Mauricio Castillo Gordillo Tux Alen 07</t>
  </si>
  <si>
    <t>Preventa Alen 07</t>
  </si>
  <si>
    <t>56864100865</t>
  </si>
  <si>
    <t>014100568641008653</t>
  </si>
  <si>
    <t>DIDE951001CP3</t>
  </si>
  <si>
    <t>ELIAS ALBERTO DIAZ DIAZ</t>
  </si>
  <si>
    <t>PREVENTA SC ALEN 02</t>
  </si>
  <si>
    <t>SC AlEn 02</t>
  </si>
  <si>
    <t>Elias Alberto Diaz Diaz SC Alen 02</t>
  </si>
  <si>
    <t>Preventa Alen SnCris 02</t>
  </si>
  <si>
    <t>56864103386</t>
  </si>
  <si>
    <t>014100568641033864</t>
  </si>
  <si>
    <t>JIUA931114A13</t>
  </si>
  <si>
    <t xml:space="preserve">ANTONIO JIMENEZ UTRILLA </t>
  </si>
  <si>
    <t>PREVENTA VILLAF ALEN 02</t>
  </si>
  <si>
    <t>VF AlEn 02</t>
  </si>
  <si>
    <t>Antonio Jimenez Utrilla VF Alen 02</t>
  </si>
  <si>
    <t>ANTONIO JIMENEZ UTRILLA</t>
  </si>
  <si>
    <t>Preventa VF Alen 02</t>
  </si>
  <si>
    <t>3094</t>
  </si>
  <si>
    <t>1228797888</t>
  </si>
  <si>
    <t>072650012287978884</t>
  </si>
  <si>
    <t>PEMM850223MAA</t>
  </si>
  <si>
    <t>MARCO ANTONIO PEREZ MOLINA</t>
  </si>
  <si>
    <t>PREVENTA VILLAF ALEN 03</t>
  </si>
  <si>
    <t>VF AlEn 03</t>
  </si>
  <si>
    <t>Marco Antonio Perez Molina VF Alen 03</t>
  </si>
  <si>
    <t>Preventa VF Alen 03</t>
  </si>
  <si>
    <t>3096</t>
  </si>
  <si>
    <t xml:space="preserve">1228798924 </t>
  </si>
  <si>
    <t>072650012287989242</t>
  </si>
  <si>
    <t>MOCL830205LG4</t>
  </si>
  <si>
    <t>LUIS ARMANDO MOGUEL CHAME</t>
  </si>
  <si>
    <t>Luis Armando Moguel Chame</t>
  </si>
  <si>
    <t>56864100973</t>
  </si>
  <si>
    <t>014100568641009733</t>
  </si>
  <si>
    <t>GOVY871205PC6</t>
  </si>
  <si>
    <t>YONI ESAU GOMEZ</t>
  </si>
  <si>
    <t>YONI ESAU GOMEZ VILLATORO</t>
  </si>
  <si>
    <t>Yoni Esau Gomez Villatoro</t>
  </si>
  <si>
    <t>56864100987</t>
  </si>
  <si>
    <t>014100568641009872</t>
  </si>
  <si>
    <t>NUTJ860826AB7</t>
  </si>
  <si>
    <t>JORGE DAMIAN NUÑEZ TRINIDAD</t>
  </si>
  <si>
    <t>PREVENTA KELLOGG 07</t>
  </si>
  <si>
    <t>Tux CK07</t>
  </si>
  <si>
    <t>Jorge Damian Nuñez Trinidad TuxCK07</t>
  </si>
  <si>
    <t>Preventa Colgate 07</t>
  </si>
  <si>
    <t>56864915793</t>
  </si>
  <si>
    <t>014100568649157933</t>
  </si>
  <si>
    <t>MAHA911011EJ2</t>
  </si>
  <si>
    <t>ADAN ALEJANDRO MARTIMEZ HERNANDEZ</t>
  </si>
  <si>
    <t>PREVENTA SC ALEN 03</t>
  </si>
  <si>
    <t>SC AlEn 03</t>
  </si>
  <si>
    <t>Adan Alejandro Martinez Hernandez SC Alen 03</t>
  </si>
  <si>
    <t>ADAN ALEJANDRO MARTINEZ HERNANDEZ</t>
  </si>
  <si>
    <t>Preventa Alen SnCris 03</t>
  </si>
  <si>
    <t>56864996309</t>
  </si>
  <si>
    <t>014100568649963091</t>
  </si>
  <si>
    <t>ROUC941021NW3</t>
  </si>
  <si>
    <t>CARLOS ALONSO RODRIGUEZ URBINA</t>
  </si>
  <si>
    <t>PREVENTA TUX ALEN 10</t>
  </si>
  <si>
    <t>Tux AlEn 10</t>
  </si>
  <si>
    <t>Carlos Alonso  Rodriguez Urbina Tux Alen 10</t>
  </si>
  <si>
    <t>Preventa Alen 10</t>
  </si>
  <si>
    <t>56864996374</t>
  </si>
  <si>
    <t>014100568649963745</t>
  </si>
  <si>
    <t>NAVM7510085T2</t>
  </si>
  <si>
    <t>MARCOS NAJERA VEZQUEZ</t>
  </si>
  <si>
    <t xml:space="preserve">Marcos Najera Velazquez </t>
  </si>
  <si>
    <t>MARCOS NAJERA VELAZQUEZ</t>
  </si>
  <si>
    <t>56866042809</t>
  </si>
  <si>
    <t>014100568660428094</t>
  </si>
  <si>
    <t>RASF711003BR7</t>
  </si>
  <si>
    <t>FREDY RAMOS SANCHEZ</t>
  </si>
  <si>
    <t>PREVENTA TUX ALEN 04</t>
  </si>
  <si>
    <t>Tux AlEn 04</t>
  </si>
  <si>
    <t>Fredy Ramos Sanchez Tux Alen 04</t>
  </si>
  <si>
    <t>Preventa Alen 04</t>
  </si>
  <si>
    <t>56866988802</t>
  </si>
  <si>
    <t>014100568669888020</t>
  </si>
  <si>
    <t>CUVR910803KG7</t>
  </si>
  <si>
    <t>RUBICEL CRUZ VAZQUEZ</t>
  </si>
  <si>
    <t>Rubicel  Cruz Vazquez Reparto</t>
  </si>
  <si>
    <t>56866988864</t>
  </si>
  <si>
    <t>014100568669888648</t>
  </si>
  <si>
    <t>HEER950615C55</t>
  </si>
  <si>
    <t>ROBERTO CARLOS HERNANDEZ ESTUDILLO</t>
  </si>
  <si>
    <t>PREVENTA KELLOGG 08</t>
  </si>
  <si>
    <t>Tux CK08</t>
  </si>
  <si>
    <t>Roberto Carlos Hernandez Estudillo TuxCK08</t>
  </si>
  <si>
    <t>Preventa Colgate 08</t>
  </si>
  <si>
    <t>56867726153</t>
  </si>
  <si>
    <t>014100568677261532</t>
  </si>
  <si>
    <t>MABB9904074Y0</t>
  </si>
  <si>
    <t>BRAULIO RAUL MARTINEZ BARRIENTOS</t>
  </si>
  <si>
    <t>PREVENTA P&amp;G 11</t>
  </si>
  <si>
    <t>NP 11</t>
  </si>
  <si>
    <t>Braulio Raul Martinez Barrientos NP11</t>
  </si>
  <si>
    <t>Preventa Procter 11</t>
  </si>
  <si>
    <t>56868286062</t>
  </si>
  <si>
    <t>014100568682860627</t>
  </si>
  <si>
    <t>MOGN8210141K4</t>
  </si>
  <si>
    <t>NEYRA JANETH MORALES GORDILLO</t>
  </si>
  <si>
    <t>PREVENTA P&amp;G 12</t>
  </si>
  <si>
    <t>NP 12</t>
  </si>
  <si>
    <t>Neyra Janeth Morales Gordillo  NP 12</t>
  </si>
  <si>
    <t>Preventa Procter 12</t>
  </si>
  <si>
    <t>56869259574</t>
  </si>
  <si>
    <t>014100568692595746</t>
  </si>
  <si>
    <t>AEHJ6802034C5</t>
  </si>
  <si>
    <t>JUAN IVAN AVENDAÑO HERNANDEZ</t>
  </si>
  <si>
    <t>PREVENTA UNILEVER 14</t>
  </si>
  <si>
    <t>Tux AU14</t>
  </si>
  <si>
    <t>Juan Ivan Avendaño Hernandez Tux AU14</t>
  </si>
  <si>
    <t>Preventa Unilever 14</t>
  </si>
  <si>
    <t>56870329217</t>
  </si>
  <si>
    <t>014100568703292174</t>
  </si>
  <si>
    <t>PEOC90041872A</t>
  </si>
  <si>
    <t>CARLOS DE JESUS PEREZ OCHOA</t>
  </si>
  <si>
    <t>PREVENTA SC Uni-AlEn 02</t>
  </si>
  <si>
    <t>SC Uni-AlEn 02</t>
  </si>
  <si>
    <t>Carlos de Jesus  Perez Ochoa SC Uni-Alen 02</t>
  </si>
  <si>
    <t>Preventa Uni SnCris02</t>
  </si>
  <si>
    <t>56870329220</t>
  </si>
  <si>
    <t>014100568703292200</t>
  </si>
  <si>
    <t>AUMD8006095V3</t>
  </si>
  <si>
    <t>DALLANARA ACUÑA MARROQUIN</t>
  </si>
  <si>
    <t>PREVENTA KELLOGG 10</t>
  </si>
  <si>
    <t>Tux CK10</t>
  </si>
  <si>
    <t>Dallannara  Acuña Marroquin Tux CK10</t>
  </si>
  <si>
    <t>DALLANNARA ACUÑA MARROQUIN</t>
  </si>
  <si>
    <t>Preventa Colgate 10</t>
  </si>
  <si>
    <t>56870797604</t>
  </si>
  <si>
    <t>014100568707976043</t>
  </si>
  <si>
    <t>HERG041005RY8</t>
  </si>
  <si>
    <t>GABRIEL HERNANDEZ RAMIREZ</t>
  </si>
  <si>
    <t>PREVENTA TUX ALEN 03</t>
  </si>
  <si>
    <t>Tux AlEn 03</t>
  </si>
  <si>
    <t>Gabriel  Hernandez Ramirez Tux Alen 03</t>
  </si>
  <si>
    <t>Preventa Alen 03</t>
  </si>
  <si>
    <t>56870797621</t>
  </si>
  <si>
    <t>014100568707976218</t>
  </si>
  <si>
    <t>OOHA9007132M9</t>
  </si>
  <si>
    <t xml:space="preserve">ALFREDO HERNANDEZ OLMOS </t>
  </si>
  <si>
    <t xml:space="preserve">SM-71-192 (TUX-14-20)  Alfredo Olmos Hernandez </t>
  </si>
  <si>
    <t>ALFREDO OLMOS HERNANDEZ</t>
  </si>
  <si>
    <t>56872211983</t>
  </si>
  <si>
    <t>014100568722119830</t>
  </si>
  <si>
    <t>RAAE980928TSA</t>
  </si>
  <si>
    <t xml:space="preserve">EZGY CASSIEL RAMIREZ AVENDAÑO </t>
  </si>
  <si>
    <t>Ezgy Cassiel  Ramirez Avendaño</t>
  </si>
  <si>
    <t>EZGY CASSIEL RAMIREZ AVENDAÑO</t>
  </si>
  <si>
    <t>95651304070927</t>
  </si>
  <si>
    <t>127100013040709270</t>
  </si>
  <si>
    <t>GOGR020507VE4</t>
  </si>
  <si>
    <t>RODOLFO DE JESUS GOMEZ GOMEZ</t>
  </si>
  <si>
    <t>PREVENTA SC ALEN 01</t>
  </si>
  <si>
    <t>SC AlEn 01</t>
  </si>
  <si>
    <t xml:space="preserve">Rodolfo de Jesus Gomez Gomez SC Uni-Alen 01 </t>
  </si>
  <si>
    <t>Preventa Alen SnCris 01</t>
  </si>
  <si>
    <t>99681307103394</t>
  </si>
  <si>
    <t>127130013071033943</t>
  </si>
  <si>
    <t>HEAL7809057S1</t>
  </si>
  <si>
    <t>LEYBER HERRERA ARGUETA</t>
  </si>
  <si>
    <t>REPARTO SUPLENTE</t>
  </si>
  <si>
    <t>Suplente Reparto</t>
  </si>
  <si>
    <t>56060114563432</t>
  </si>
  <si>
    <t>127100001145634320</t>
  </si>
  <si>
    <t>LOGR700919N92</t>
  </si>
  <si>
    <t xml:space="preserve">RODOLFO LOPEZ GARAY </t>
  </si>
  <si>
    <t xml:space="preserve">Rodolfo  Lopez Garay </t>
  </si>
  <si>
    <t>RODOLFO LOPEZ GARAY</t>
  </si>
  <si>
    <t>95541309100048</t>
  </si>
  <si>
    <t>127100013091000481</t>
  </si>
  <si>
    <t>CAPL920318SXA</t>
  </si>
  <si>
    <t>JOSE LUIS CASTELLANOS PINEDA</t>
  </si>
  <si>
    <t>PREVENTA SC Uni-AlEn 01</t>
  </si>
  <si>
    <t>SC Uni-AlEn 01</t>
  </si>
  <si>
    <t xml:space="preserve">Jose Luis Castellanos Pineda SC Alen 01 </t>
  </si>
  <si>
    <t>Preventa Uni SnCris01</t>
  </si>
  <si>
    <t>95461681843138</t>
  </si>
  <si>
    <t>127180016818431386</t>
  </si>
  <si>
    <t>POPM9502193W4</t>
  </si>
  <si>
    <t>MARITZA AIMEE POZO PEREZ</t>
  </si>
  <si>
    <t>PREVENTA KELLOGG 12</t>
  </si>
  <si>
    <t>Tux CK12</t>
  </si>
  <si>
    <t>Maritza Aimee Pozo Perez Tux CK12</t>
  </si>
  <si>
    <t>Preventa Colgate 12</t>
  </si>
  <si>
    <t>54030157284025</t>
  </si>
  <si>
    <t>127100001572840253</t>
  </si>
  <si>
    <t>CAFF900226JF9</t>
  </si>
  <si>
    <t>FRANCISCO JAVIER CHATU FLORES</t>
  </si>
  <si>
    <t>PREVENTA P&amp;G 03</t>
  </si>
  <si>
    <t>NP 03</t>
  </si>
  <si>
    <t>Francisco Javier Chatu Flores NP 03</t>
  </si>
  <si>
    <t>Preventa Procter 03</t>
  </si>
  <si>
    <t>54030158314400</t>
  </si>
  <si>
    <t>127100001583144003</t>
  </si>
  <si>
    <t>FOLJ7912244I0</t>
  </si>
  <si>
    <t xml:space="preserve">JESUS ENRIQUE FLORES LOPEZ </t>
  </si>
  <si>
    <t>PREVENTA UNILEVER 03</t>
  </si>
  <si>
    <t>Tux AU03</t>
  </si>
  <si>
    <t>Jesus Enrique Flores Lopez Tux AU03</t>
  </si>
  <si>
    <t>JESUS ENRIQUE FLORES LOPEZ</t>
  </si>
  <si>
    <t>Preventa Unilever 03</t>
  </si>
  <si>
    <t>54030159194982</t>
  </si>
  <si>
    <t>127100001591949821</t>
  </si>
  <si>
    <t>DIGC911014TS0</t>
  </si>
  <si>
    <t>CRISTIAN JACOBO DIAZ GONZALEZ</t>
  </si>
  <si>
    <t>REPARTO SUPLENTE SNCRIS</t>
  </si>
  <si>
    <t>Suplente Reparto SnCris</t>
  </si>
  <si>
    <t>95650158948433</t>
  </si>
  <si>
    <t>127100001589484330</t>
  </si>
  <si>
    <t>CUPP000323FM7</t>
  </si>
  <si>
    <t xml:space="preserve">PABLO ALEXIS CRUZ PEREZ </t>
  </si>
  <si>
    <t>Pablo Alexis Cruz Perez</t>
  </si>
  <si>
    <t>PABLO ALEXIS CRUZ PEREZ</t>
  </si>
  <si>
    <t>95650159153426</t>
  </si>
  <si>
    <t>127100001591534265</t>
  </si>
  <si>
    <t>JIDC981009RDA</t>
  </si>
  <si>
    <t xml:space="preserve">CARLOS ARIOSTO JIMENEZ DIAZ </t>
  </si>
  <si>
    <t>PREVENTA KELLOGG 13</t>
  </si>
  <si>
    <t>Tux CK13</t>
  </si>
  <si>
    <t>Carlos Ariosto Jimenez Diaz Tux CK13</t>
  </si>
  <si>
    <t>CARLOS ARIOSTO JIMENEZ DIAZ</t>
  </si>
  <si>
    <t>Preventa Colgate 13</t>
  </si>
  <si>
    <t>54030159138110</t>
  </si>
  <si>
    <t>127100001591381104</t>
  </si>
  <si>
    <t>MEGJ940903H14</t>
  </si>
  <si>
    <t>JORGE LUIS MENDEZ GUTIERREZ</t>
  </si>
  <si>
    <t>NP 02</t>
  </si>
  <si>
    <t>Jorge Luis Mendez Gutierrez NP 02</t>
  </si>
  <si>
    <t>Preventa Procter 02</t>
  </si>
  <si>
    <t>13970159373825</t>
  </si>
  <si>
    <t>127100001593738250</t>
  </si>
  <si>
    <t>JOON9312084D8</t>
  </si>
  <si>
    <t>NORA IVETTE JOSE OCAÑA</t>
  </si>
  <si>
    <t>PREVENTA VILLAF UNILEVER 01</t>
  </si>
  <si>
    <t>VF Colgate 01</t>
  </si>
  <si>
    <t>Nora Ivette Jose Caña VF Colgate 01</t>
  </si>
  <si>
    <t>Preventa VF Unilever 01</t>
  </si>
  <si>
    <t>30491387235465</t>
  </si>
  <si>
    <t>127138013872354658</t>
  </si>
  <si>
    <t>PEPD010523RU5</t>
  </si>
  <si>
    <t xml:space="preserve">DANIEL ALEJANDRO PEREZ PEREZ </t>
  </si>
  <si>
    <t>PREVENTA P&amp;G 07</t>
  </si>
  <si>
    <t>NP 07</t>
  </si>
  <si>
    <t>Daniel Alejandro Perez Perez NP 07</t>
  </si>
  <si>
    <t>DANIEL ALEJANDRO PEREZ PEREZ</t>
  </si>
  <si>
    <t>Preventa Procter 07</t>
  </si>
  <si>
    <t>54030160219207</t>
  </si>
  <si>
    <t>127100001602192075</t>
  </si>
  <si>
    <t>IIMJ971027EL7</t>
  </si>
  <si>
    <t>JORGE ALEJANDRO INDILI MARTINEZ</t>
  </si>
  <si>
    <t>PREVENTA TUX ALEN 11</t>
  </si>
  <si>
    <t>Tux AlEn 11</t>
  </si>
  <si>
    <t>Jorge Alejandro Indili Martinez Tux Alen 11</t>
  </si>
  <si>
    <t>Preventa Alen 11</t>
  </si>
  <si>
    <t>54030161021386</t>
  </si>
  <si>
    <t>127100001610213865</t>
  </si>
  <si>
    <t>SADC820709S26</t>
  </si>
  <si>
    <t>MARIA DEL CARMEN SANTOS DIAZ</t>
  </si>
  <si>
    <t>PREVENTA KELLOGG 06</t>
  </si>
  <si>
    <t>Tux CK06</t>
  </si>
  <si>
    <t>Maria del Carmen Santos Diaz TuxCK03</t>
  </si>
  <si>
    <t>Preventa Colgate 06</t>
  </si>
  <si>
    <t>3112</t>
  </si>
  <si>
    <t>1264514083</t>
  </si>
  <si>
    <t>072650012645140830</t>
  </si>
  <si>
    <t>LOSD9111277S2</t>
  </si>
  <si>
    <t xml:space="preserve">DARINEL LOPEZ DE LOS SANTOS </t>
  </si>
  <si>
    <t>REPARTO SUPLENTE VILLAF</t>
  </si>
  <si>
    <t>DARINEL LOPEZ DE LOS SANTOS</t>
  </si>
  <si>
    <t>95650161134414</t>
  </si>
  <si>
    <t>127100001611344144</t>
  </si>
  <si>
    <t>SACD020219520</t>
  </si>
  <si>
    <t xml:space="preserve">DAVID SANCHEZ CRUZ </t>
  </si>
  <si>
    <t>DAVID SANCHEZ CRUZ</t>
  </si>
  <si>
    <t>95541304753094</t>
  </si>
  <si>
    <t>127100013047530947</t>
  </si>
  <si>
    <t>MOHA9706259M8</t>
  </si>
  <si>
    <t xml:space="preserve">ARMANDO MORALES HERNANDEZ </t>
  </si>
  <si>
    <t>PREVENTA TUX ALEN 06</t>
  </si>
  <si>
    <t>Tux AlEn 06</t>
  </si>
  <si>
    <t>Armando Morales Hernandez</t>
  </si>
  <si>
    <t>ARMANDO MORALES HERNANDEZ</t>
  </si>
  <si>
    <t>Preventa Alen 06</t>
  </si>
  <si>
    <t>44070161849872</t>
  </si>
  <si>
    <t>127100001618498721</t>
  </si>
  <si>
    <t xml:space="preserve">ALEJANDRO CRUZ GUIILEN </t>
  </si>
  <si>
    <t>SUPERVISOR COLGATE</t>
  </si>
  <si>
    <t>ALEJANDRO CRUZ GUILLEN</t>
  </si>
  <si>
    <t>Supervisor Colgate</t>
  </si>
  <si>
    <t>65270161982437</t>
  </si>
  <si>
    <t>127100001619824378</t>
  </si>
  <si>
    <t>PECV940905UI2</t>
  </si>
  <si>
    <t>VICTOR HUGO PEREZ CRUZ</t>
  </si>
  <si>
    <t>PREVENTA P&amp;G 10</t>
  </si>
  <si>
    <t>NP 10</t>
  </si>
  <si>
    <t>Victor Hugo Perez Cruz</t>
  </si>
  <si>
    <t>Preventa Procter 10</t>
  </si>
  <si>
    <t>54030162136843</t>
  </si>
  <si>
    <t>127100001621368437</t>
  </si>
  <si>
    <t>JOSE LUIS ROBLEDO GOMEZ</t>
  </si>
  <si>
    <t>3114</t>
  </si>
  <si>
    <t>1268745719</t>
  </si>
  <si>
    <t>072650012687457196</t>
  </si>
  <si>
    <t xml:space="preserve">JUAN CARLOS SANTOS HERNANDEZ </t>
  </si>
  <si>
    <t>PREVENTA SUPLENTE</t>
  </si>
  <si>
    <t>JUAN CARLOS SANTOS HERNANDEZ</t>
  </si>
  <si>
    <t>Preventa Procter 04</t>
  </si>
  <si>
    <t>HEGF761215K72</t>
  </si>
  <si>
    <t>FAUSTINO HERNANDEZ GALLEGOS</t>
  </si>
  <si>
    <t>Faustino Hernandez Gallegos Tux AlEn 13</t>
  </si>
  <si>
    <t>54030156909240</t>
  </si>
  <si>
    <t>127100001569092409</t>
  </si>
  <si>
    <t>GOCF000712QP1</t>
  </si>
  <si>
    <t>FLAVIO CESAR GONZALEZ CABRERA</t>
  </si>
  <si>
    <t>PREVENTA UNILEVER 08</t>
  </si>
  <si>
    <t>Tux AU08</t>
  </si>
  <si>
    <t>Flavio Cesar Gonzalez Cabrera</t>
  </si>
  <si>
    <t>Preventa Unilever 08</t>
  </si>
  <si>
    <t>54030162406589</t>
  </si>
  <si>
    <t>127100001624065892</t>
  </si>
  <si>
    <t>HERL9311246I6</t>
  </si>
  <si>
    <t>LAURA CRISTINA HERNANDEZ RAMIREZ</t>
  </si>
  <si>
    <t>PREVENTA UNILEVER 12</t>
  </si>
  <si>
    <t>Tux AU12</t>
  </si>
  <si>
    <t>Laura Cristina Hernandez Ramirez</t>
  </si>
  <si>
    <t>Preventa Unilever 12</t>
  </si>
  <si>
    <t>54030162173389</t>
  </si>
  <si>
    <t>127100001621733897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</si>
</sst>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/>
  </cellStyleXfs>
  <cellXfs count="135">
    <xf numFmtId="0" fontId="0" fillId="0" borderId="0" xfId="0"/>
    <xf numFmtId="0" fontId="0" fillId="2" borderId="0" xfId="0" applyFill="1"/>
    <xf numFmtId="44" fontId="1" fillId="2" borderId="0" xfId="1" applyFont="1" applyFill="1"/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/>
    <xf numFmtId="14" fontId="0" fillId="2" borderId="0" xfId="0" applyNumberFormat="1" applyFill="1"/>
    <xf numFmtId="0" fontId="4" fillId="2" borderId="0" xfId="3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44" fontId="5" fillId="2" borderId="0" xfId="0" applyNumberFormat="1" applyFont="1" applyFill="1" applyAlignment="1">
      <alignment horizontal="left"/>
    </xf>
    <xf numFmtId="0" fontId="11" fillId="2" borderId="0" xfId="0" applyFont="1" applyFill="1"/>
    <xf numFmtId="44" fontId="11" fillId="2" borderId="0" xfId="0" applyNumberFormat="1" applyFont="1" applyFill="1"/>
    <xf numFmtId="0" fontId="4" fillId="2" borderId="0" xfId="0" applyFont="1" applyFill="1" applyAlignment="1">
      <alignment horizontal="right"/>
    </xf>
    <xf numFmtId="14" fontId="5" fillId="2" borderId="0" xfId="3" applyNumberFormat="1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14" fontId="14" fillId="2" borderId="0" xfId="3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4" fillId="2" borderId="0" xfId="3" applyFont="1" applyFill="1" applyAlignment="1">
      <alignment horizontal="left"/>
    </xf>
    <xf numFmtId="164" fontId="14" fillId="2" borderId="0" xfId="3" applyNumberFormat="1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5" fillId="2" borderId="0" xfId="3" applyFont="1" applyFill="1" applyAlignment="1">
      <alignment horizontal="center"/>
    </xf>
    <xf numFmtId="164" fontId="0" fillId="2" borderId="0" xfId="0" applyNumberFormat="1" applyFill="1"/>
    <xf numFmtId="0" fontId="4" fillId="2" borderId="0" xfId="0" applyFont="1" applyFill="1"/>
    <xf numFmtId="0" fontId="1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top"/>
    </xf>
    <xf numFmtId="0" fontId="17" fillId="10" borderId="3" xfId="0" applyFont="1" applyFill="1" applyBorder="1" applyAlignment="1">
      <alignment horizontal="left" vertical="center"/>
    </xf>
    <xf numFmtId="0" fontId="17" fillId="11" borderId="3" xfId="0" applyFont="1" applyFill="1" applyBorder="1" applyAlignment="1">
      <alignment horizontal="left" vertical="center"/>
    </xf>
    <xf numFmtId="0" fontId="17" fillId="12" borderId="3" xfId="0" applyFont="1" applyFill="1" applyBorder="1" applyAlignment="1">
      <alignment horizontal="left" vertical="center"/>
    </xf>
    <xf numFmtId="0" fontId="17" fillId="13" borderId="3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9" fillId="0" borderId="0" xfId="0" applyFont="1"/>
    <xf numFmtId="44" fontId="19" fillId="0" borderId="0" xfId="1" applyFont="1"/>
    <xf numFmtId="0" fontId="21" fillId="2" borderId="4" xfId="4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3" fillId="14" borderId="4" xfId="0" applyFont="1" applyFill="1" applyBorder="1" applyAlignment="1">
      <alignment horizontal="left"/>
    </xf>
    <xf numFmtId="0" fontId="19" fillId="0" borderId="4" xfId="0" applyFont="1" applyBorder="1" applyAlignment="1">
      <alignment horizontal="center" vertical="center"/>
    </xf>
    <xf numFmtId="49" fontId="19" fillId="0" borderId="4" xfId="0" quotePrefix="1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15" borderId="4" xfId="0" applyFont="1" applyFill="1" applyBorder="1" applyAlignment="1">
      <alignment horizontal="center"/>
    </xf>
    <xf numFmtId="164" fontId="23" fillId="0" borderId="4" xfId="1" applyNumberFormat="1" applyFont="1" applyFill="1" applyBorder="1" applyAlignment="1">
      <alignment horizontal="center"/>
    </xf>
    <xf numFmtId="164" fontId="19" fillId="0" borderId="4" xfId="1" applyNumberFormat="1" applyFont="1" applyFill="1" applyBorder="1" applyAlignment="1">
      <alignment horizontal="center" vertical="center"/>
    </xf>
    <xf numFmtId="164" fontId="24" fillId="16" borderId="4" xfId="1" applyNumberFormat="1" applyFont="1" applyFill="1" applyBorder="1" applyAlignment="1">
      <alignment horizontal="center" vertical="center"/>
    </xf>
    <xf numFmtId="164" fontId="24" fillId="16" borderId="5" xfId="1" applyNumberFormat="1" applyFont="1" applyFill="1" applyBorder="1" applyAlignment="1">
      <alignment horizontal="center" vertical="center"/>
    </xf>
    <xf numFmtId="164" fontId="19" fillId="0" borderId="5" xfId="1" applyNumberFormat="1" applyFont="1" applyFill="1" applyBorder="1" applyAlignment="1">
      <alignment horizontal="center" vertical="center"/>
    </xf>
    <xf numFmtId="164" fontId="19" fillId="17" borderId="5" xfId="1" applyNumberFormat="1" applyFont="1" applyFill="1" applyBorder="1" applyAlignment="1">
      <alignment horizontal="center" vertical="center"/>
    </xf>
    <xf numFmtId="164" fontId="25" fillId="16" borderId="4" xfId="1" applyNumberFormat="1" applyFont="1" applyFill="1" applyBorder="1" applyAlignment="1">
      <alignment horizontal="center" vertical="center"/>
    </xf>
    <xf numFmtId="164" fontId="19" fillId="17" borderId="4" xfId="1" applyNumberFormat="1" applyFont="1" applyFill="1" applyBorder="1" applyAlignment="1">
      <alignment horizontal="center" vertical="center"/>
    </xf>
    <xf numFmtId="164" fontId="24" fillId="16" borderId="4" xfId="1" applyNumberFormat="1" applyFont="1" applyFill="1" applyBorder="1" applyAlignment="1">
      <alignment horizontal="center"/>
    </xf>
    <xf numFmtId="164" fontId="19" fillId="2" borderId="4" xfId="1" applyNumberFormat="1" applyFont="1" applyFill="1" applyBorder="1" applyAlignment="1">
      <alignment horizontal="center"/>
    </xf>
    <xf numFmtId="164" fontId="19" fillId="2" borderId="5" xfId="1" applyNumberFormat="1" applyFont="1" applyFill="1" applyBorder="1" applyAlignment="1">
      <alignment horizontal="center"/>
    </xf>
    <xf numFmtId="164" fontId="19" fillId="2" borderId="5" xfId="1" applyNumberFormat="1" applyFont="1" applyFill="1" applyBorder="1"/>
    <xf numFmtId="0" fontId="19" fillId="0" borderId="0" xfId="0" applyFont="1" applyAlignment="1">
      <alignment horizontal="left"/>
    </xf>
    <xf numFmtId="0" fontId="19" fillId="0" borderId="4" xfId="0" applyFont="1" applyBorder="1"/>
    <xf numFmtId="0" fontId="0" fillId="2" borderId="4" xfId="0" applyFill="1" applyBorder="1" applyAlignment="1">
      <alignment horizontal="left" wrapText="1"/>
    </xf>
    <xf numFmtId="49" fontId="19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9" fillId="0" borderId="4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/>
    <xf numFmtId="0" fontId="3" fillId="18" borderId="4" xfId="0" applyFont="1" applyFill="1" applyBorder="1" applyAlignment="1">
      <alignment horizontal="left"/>
    </xf>
    <xf numFmtId="0" fontId="23" fillId="0" borderId="4" xfId="0" applyFont="1" applyBorder="1"/>
    <xf numFmtId="0" fontId="23" fillId="2" borderId="4" xfId="0" applyFont="1" applyFill="1" applyBorder="1" applyAlignment="1">
      <alignment horizontal="left"/>
    </xf>
    <xf numFmtId="0" fontId="27" fillId="0" borderId="0" xfId="0" applyFont="1"/>
    <xf numFmtId="0" fontId="23" fillId="2" borderId="4" xfId="2" applyNumberFormat="1" applyFont="1" applyFill="1" applyBorder="1" applyAlignment="1">
      <alignment horizontal="left"/>
    </xf>
    <xf numFmtId="164" fontId="19" fillId="19" borderId="4" xfId="1" applyNumberFormat="1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horizontal="center" vertical="center"/>
    </xf>
    <xf numFmtId="0" fontId="1" fillId="2" borderId="5" xfId="2" applyNumberFormat="1" applyFont="1" applyFill="1" applyBorder="1" applyAlignment="1">
      <alignment horizontal="left"/>
    </xf>
    <xf numFmtId="0" fontId="19" fillId="2" borderId="4" xfId="0" applyFont="1" applyFill="1" applyBorder="1" applyAlignment="1">
      <alignment horizontal="left" vertical="center"/>
    </xf>
    <xf numFmtId="0" fontId="19" fillId="2" borderId="5" xfId="2" applyNumberFormat="1" applyFont="1" applyFill="1" applyBorder="1" applyAlignment="1">
      <alignment horizontal="left"/>
    </xf>
    <xf numFmtId="1" fontId="23" fillId="2" borderId="4" xfId="0" applyNumberFormat="1" applyFont="1" applyFill="1" applyBorder="1" applyAlignment="1">
      <alignment horizontal="left"/>
    </xf>
    <xf numFmtId="0" fontId="23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0" fontId="19" fillId="2" borderId="4" xfId="0" applyFont="1" applyFill="1" applyBorder="1" applyAlignment="1">
      <alignment horizontal="left" wrapText="1"/>
    </xf>
    <xf numFmtId="49" fontId="28" fillId="0" borderId="4" xfId="0" applyNumberFormat="1" applyFont="1" applyBorder="1" applyAlignment="1">
      <alignment horizontal="center" vertical="center"/>
    </xf>
    <xf numFmtId="49" fontId="28" fillId="20" borderId="4" xfId="0" applyNumberFormat="1" applyFont="1" applyFill="1" applyBorder="1" applyAlignment="1">
      <alignment horizontal="center" vertical="center"/>
    </xf>
    <xf numFmtId="0" fontId="29" fillId="0" borderId="0" xfId="0" applyFont="1"/>
    <xf numFmtId="49" fontId="30" fillId="21" borderId="4" xfId="0" applyNumberFormat="1" applyFont="1" applyFill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top"/>
    </xf>
    <xf numFmtId="0" fontId="0" fillId="22" borderId="4" xfId="0" applyFill="1" applyBorder="1" applyAlignment="1">
      <alignment horizontal="left"/>
    </xf>
    <xf numFmtId="164" fontId="24" fillId="23" borderId="4" xfId="1" applyNumberFormat="1" applyFont="1" applyFill="1" applyBorder="1" applyAlignment="1">
      <alignment horizontal="center"/>
    </xf>
    <xf numFmtId="164" fontId="19" fillId="19" borderId="5" xfId="1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center"/>
    </xf>
    <xf numFmtId="164" fontId="19" fillId="24" borderId="4" xfId="1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164" fontId="23" fillId="0" borderId="4" xfId="1" applyNumberFormat="1" applyFont="1" applyFill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164" fontId="19" fillId="25" borderId="4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/>
    <xf numFmtId="0" fontId="19" fillId="0" borderId="4" xfId="0" applyFont="1" applyBorder="1" applyAlignment="1">
      <alignment horizontal="left" wrapText="1"/>
    </xf>
    <xf numFmtId="0" fontId="19" fillId="22" borderId="4" xfId="0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top"/>
    </xf>
    <xf numFmtId="0" fontId="23" fillId="2" borderId="4" xfId="0" applyFont="1" applyFill="1" applyBorder="1" applyAlignment="1">
      <alignment horizontal="left" wrapText="1"/>
    </xf>
    <xf numFmtId="0" fontId="0" fillId="15" borderId="4" xfId="0" applyFill="1" applyBorder="1" applyAlignment="1">
      <alignment horizontal="center"/>
    </xf>
    <xf numFmtId="164" fontId="19" fillId="15" borderId="4" xfId="1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1" fillId="0" borderId="4" xfId="4" applyFont="1" applyBorder="1" applyAlignment="1">
      <alignment horizontal="center" vertical="center"/>
    </xf>
    <xf numFmtId="164" fontId="19" fillId="2" borderId="4" xfId="1" applyNumberFormat="1" applyFont="1" applyFill="1" applyBorder="1"/>
    <xf numFmtId="49" fontId="28" fillId="26" borderId="4" xfId="0" applyNumberFormat="1" applyFont="1" applyFill="1" applyBorder="1" applyAlignment="1">
      <alignment horizontal="center" vertical="center"/>
    </xf>
    <xf numFmtId="0" fontId="22" fillId="26" borderId="4" xfId="0" applyFont="1" applyFill="1" applyBorder="1" applyAlignment="1">
      <alignment horizont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44" fontId="2" fillId="10" borderId="3" xfId="0" applyNumberFormat="1" applyFont="1" applyFill="1" applyBorder="1" applyAlignment="1">
      <alignment horizontal="center" vertical="center"/>
    </xf>
    <xf numFmtId="44" fontId="35" fillId="10" borderId="3" xfId="0" applyNumberFormat="1" applyFont="1" applyFill="1" applyBorder="1" applyAlignment="1">
      <alignment horizontal="center" vertical="center"/>
    </xf>
    <xf numFmtId="44" fontId="36" fillId="10" borderId="3" xfId="0" applyNumberFormat="1" applyFont="1" applyFill="1" applyBorder="1" applyAlignment="1">
      <alignment horizontal="center" vertical="center"/>
    </xf>
    <xf numFmtId="164" fontId="36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1" fillId="0" borderId="0" xfId="2" applyNumberFormat="1" applyFont="1"/>
  </cellXfs>
  <cellStyles count="5">
    <cellStyle name="Moneda" xfId="1" builtinId="4"/>
    <cellStyle name="Normal" xfId="0" builtinId="0"/>
    <cellStyle name="Normal 2" xfId="3" xr:uid="{B6AA679B-6C3D-4B04-914A-2195754E7CB1}"/>
    <cellStyle name="Normal_NOMINA SEMANAL act a 2004 2" xfId="4" xr:uid="{DF12CCCD-EE99-429E-8AB1-ADE349E08E5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416721</xdr:colOff>
      <xdr:row>0</xdr:row>
      <xdr:rowOff>2</xdr:rowOff>
    </xdr:from>
    <xdr:to>
      <xdr:col>17</xdr:col>
      <xdr:colOff>583406</xdr:colOff>
      <xdr:row>4</xdr:row>
      <xdr:rowOff>154781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C6721A1C-941A-400E-8A61-76F0D2B69E8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C6721A1C-941A-400E-8A61-76F0D2B69E8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esktop/NOMINA%20SEM%2015/repa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"/>
      <sheetName val="rep"/>
      <sheetName val="liq"/>
      <sheetName val="prev 48"/>
    </sheetNames>
    <sheetDataSet>
      <sheetData sheetId="0">
        <row r="1">
          <cell r="C1" t="str">
            <v>RFC</v>
          </cell>
          <cell r="E1" t="str">
            <v>RUTA</v>
          </cell>
          <cell r="F1" t="str">
            <v>USUARIO PREVENTA</v>
          </cell>
          <cell r="Q1" t="str">
            <v>TOTAL</v>
          </cell>
        </row>
        <row r="2">
          <cell r="C2" t="str">
            <v>HUSI870306852</v>
          </cell>
          <cell r="E2" t="str">
            <v>Cam Foranea AlEn 01</v>
          </cell>
          <cell r="F2" t="str">
            <v xml:space="preserve">Isaí Eliseo Huchin Salazar </v>
          </cell>
          <cell r="Q2">
            <v>2350.17</v>
          </cell>
        </row>
        <row r="3">
          <cell r="C3" t="str">
            <v>MEHR8902086B6</v>
          </cell>
          <cell r="E3" t="str">
            <v>Cam Foranea AlEn 02</v>
          </cell>
          <cell r="F3" t="str">
            <v xml:space="preserve">Rubén del Jesús Meneses Hernández </v>
          </cell>
          <cell r="Q3">
            <v>3210.65</v>
          </cell>
        </row>
        <row r="4">
          <cell r="C4" t="str">
            <v>PAML710807IU4</v>
          </cell>
          <cell r="E4" t="str">
            <v>Cam Penafiel F01</v>
          </cell>
          <cell r="F4" t="str">
            <v xml:space="preserve">Luis Martín Paat Manrrero </v>
          </cell>
          <cell r="Q4">
            <v>4940.6899999999996</v>
          </cell>
        </row>
        <row r="5">
          <cell r="C5" t="str">
            <v>GOGJ640803AC4</v>
          </cell>
          <cell r="E5" t="str">
            <v>Cam Penafiel F02</v>
          </cell>
          <cell r="F5" t="str">
            <v>Juan Carlos  Gomez Gutierrez Cam Penafiel F02</v>
          </cell>
          <cell r="Q5">
            <v>4731.59</v>
          </cell>
        </row>
        <row r="6">
          <cell r="C6" t="str">
            <v>CUQS9606219Q0</v>
          </cell>
          <cell r="E6" t="str">
            <v>Cam Penafiel F03</v>
          </cell>
          <cell r="F6" t="str">
            <v>Selemys Trinidad Cruz Quiroz F03</v>
          </cell>
          <cell r="Q6">
            <v>4466.32</v>
          </cell>
        </row>
        <row r="7">
          <cell r="C7" t="str">
            <v>CAMA891112SM5</v>
          </cell>
          <cell r="E7" t="str">
            <v>Cam Penafiel F04</v>
          </cell>
          <cell r="F7" t="str">
            <v xml:space="preserve">Marlis Canales </v>
          </cell>
          <cell r="Q7">
            <v>4466.08</v>
          </cell>
        </row>
        <row r="8">
          <cell r="C8" t="str">
            <v>HEHJ930918D35</v>
          </cell>
          <cell r="E8" t="str">
            <v>Camp AlEn 01</v>
          </cell>
          <cell r="F8" t="str">
            <v xml:space="preserve">Juan Carlos Del Jesús Hernández Hernández </v>
          </cell>
          <cell r="Q8">
            <v>2345.66</v>
          </cell>
        </row>
        <row r="9">
          <cell r="C9" t="str">
            <v>EUEE8303025M5</v>
          </cell>
          <cell r="E9" t="str">
            <v>Camp AlEn 02</v>
          </cell>
          <cell r="F9" t="str">
            <v>Eduardo Enrique Euan Euan Camp AlEn 02</v>
          </cell>
          <cell r="Q9">
            <v>2360.08</v>
          </cell>
        </row>
        <row r="10">
          <cell r="C10" t="str">
            <v>UCDI900207LX0</v>
          </cell>
          <cell r="E10" t="str">
            <v>Camp AlEn 03</v>
          </cell>
          <cell r="F10" t="str">
            <v>Diego Armando Uc Chan Camp AlEn 03</v>
          </cell>
          <cell r="Q10">
            <v>2870.86</v>
          </cell>
        </row>
        <row r="11">
          <cell r="C11" t="str">
            <v>MEMR7303037U1</v>
          </cell>
          <cell r="E11" t="str">
            <v>Camp Col 01</v>
          </cell>
          <cell r="F11" t="str">
            <v>Roman Gonzale  Mendoza Mendez Camp Col01</v>
          </cell>
          <cell r="Q11">
            <v>1781.54</v>
          </cell>
        </row>
        <row r="12">
          <cell r="C12" t="str">
            <v>ZAAE780813AL9</v>
          </cell>
          <cell r="E12" t="str">
            <v>Camp Col 02</v>
          </cell>
          <cell r="F12" t="str">
            <v>Esdras Zapata Camp Col 02</v>
          </cell>
          <cell r="Q12">
            <v>3154.09</v>
          </cell>
        </row>
        <row r="13">
          <cell r="C13" t="str">
            <v>GASK8007307JA</v>
          </cell>
          <cell r="E13" t="str">
            <v>Camp Col 03</v>
          </cell>
          <cell r="F13" t="str">
            <v>Karina Garma Camp Col 03</v>
          </cell>
          <cell r="Q13">
            <v>1765.76</v>
          </cell>
        </row>
        <row r="14">
          <cell r="C14" t="str">
            <v>GASK8007307JA</v>
          </cell>
          <cell r="E14" t="str">
            <v>Camp Col 03</v>
          </cell>
          <cell r="F14" t="str">
            <v>-</v>
          </cell>
          <cell r="Q14">
            <v>0</v>
          </cell>
        </row>
        <row r="15">
          <cell r="C15" t="str">
            <v>ZESH7009051X9</v>
          </cell>
          <cell r="E15" t="str">
            <v>Camp Uni 01</v>
          </cell>
          <cell r="F15" t="str">
            <v>Heriberto Javier Javier Zetina Sosa Camp Uni01</v>
          </cell>
          <cell r="Q15">
            <v>2284.69</v>
          </cell>
        </row>
        <row r="16">
          <cell r="C16" t="str">
            <v>GOHL831210MK2</v>
          </cell>
          <cell r="E16" t="str">
            <v>Camp Uni 02</v>
          </cell>
          <cell r="F16" t="str">
            <v>Luis Fernando Gomez Hidalgo Camp Uni 02</v>
          </cell>
          <cell r="Q16">
            <v>2268.65</v>
          </cell>
        </row>
        <row r="17">
          <cell r="C17" t="str">
            <v>METF741214JQ8</v>
          </cell>
          <cell r="E17" t="str">
            <v>Camp Uni 03</v>
          </cell>
          <cell r="F17" t="str">
            <v>Francisco Javier Mezquita Tuz Camp Uni 03</v>
          </cell>
          <cell r="Q17">
            <v>2316.9699999999998</v>
          </cell>
        </row>
        <row r="18">
          <cell r="C18" t="str">
            <v>CACW8804037W4</v>
          </cell>
          <cell r="E18" t="str">
            <v>Campeche Fora 01</v>
          </cell>
          <cell r="F18" t="str">
            <v xml:space="preserve">William Adan Can Chan Campeche Fora 01 </v>
          </cell>
          <cell r="Q18">
            <v>4729.43</v>
          </cell>
        </row>
        <row r="19">
          <cell r="C19" t="str">
            <v>COMG741213QLA</v>
          </cell>
          <cell r="E19" t="str">
            <v>Campeche Fora 02</v>
          </cell>
          <cell r="F19" t="str">
            <v>Gamaliel Concha Martinez</v>
          </cell>
          <cell r="Q19">
            <v>4766.01</v>
          </cell>
        </row>
        <row r="20">
          <cell r="C20" t="str">
            <v>AEBL931210QG9</v>
          </cell>
          <cell r="E20" t="str">
            <v>Campeche Penafiel 01</v>
          </cell>
          <cell r="F20" t="str">
            <v xml:space="preserve">Luis Humberto Arceo Balan </v>
          </cell>
          <cell r="Q20">
            <v>2980.12</v>
          </cell>
        </row>
        <row r="21">
          <cell r="C21" t="str">
            <v>HEMD000527FS3</v>
          </cell>
          <cell r="E21" t="str">
            <v>Campeche Penafiel 02</v>
          </cell>
          <cell r="F21" t="str">
            <v>Daniel Ivan Heredia  Mut</v>
          </cell>
          <cell r="Q21">
            <v>2251.67</v>
          </cell>
        </row>
        <row r="22">
          <cell r="C22" t="str">
            <v>BASH680721HB2</v>
          </cell>
          <cell r="E22" t="str">
            <v>Campeche Penafiel 03</v>
          </cell>
          <cell r="F22" t="str">
            <v>Hector Del Carmen Balan Sonda Campeche Penafiel 03</v>
          </cell>
          <cell r="Q22">
            <v>4513.43</v>
          </cell>
        </row>
        <row r="23">
          <cell r="C23" t="str">
            <v>ZARC820622R44</v>
          </cell>
          <cell r="E23" t="str">
            <v>Campeche Penafiel 04</v>
          </cell>
          <cell r="F23" t="str">
            <v>Jose Carlo Zapata Ruiz Campeche Penafiel 04</v>
          </cell>
          <cell r="Q23">
            <v>3068.27</v>
          </cell>
        </row>
        <row r="24">
          <cell r="C24" t="str">
            <v>VAVE710820MF1</v>
          </cell>
          <cell r="E24" t="str">
            <v>Cancun 01</v>
          </cell>
          <cell r="F24" t="str">
            <v>Elisabet Vargas Vasquez Cancun 01</v>
          </cell>
          <cell r="Q24">
            <v>3373.23</v>
          </cell>
        </row>
        <row r="25">
          <cell r="C25" t="str">
            <v>OAMT900319197</v>
          </cell>
          <cell r="E25" t="str">
            <v>Cancun 02</v>
          </cell>
          <cell r="F25" t="str">
            <v>Teresa de Jesús Ovando Cancun 02</v>
          </cell>
          <cell r="Q25">
            <v>4510.32</v>
          </cell>
        </row>
        <row r="26">
          <cell r="C26" t="str">
            <v>GACL000824KD6</v>
          </cell>
          <cell r="E26" t="str">
            <v>Cancun 03</v>
          </cell>
          <cell r="F26" t="str">
            <v>Luis Sergio Garcia de la Cruz Cancun 03</v>
          </cell>
          <cell r="Q26">
            <v>4682.1400000000003</v>
          </cell>
        </row>
        <row r="27">
          <cell r="C27" t="str">
            <v>CUBS8706165F0</v>
          </cell>
          <cell r="E27" t="str">
            <v>Cancun 04</v>
          </cell>
          <cell r="F27" t="str">
            <v>Susana de la Cruz Bravata Cancun 04</v>
          </cell>
          <cell r="Q27">
            <v>3372.69</v>
          </cell>
        </row>
        <row r="28">
          <cell r="C28" t="str">
            <v>CALC620718DU3</v>
          </cell>
          <cell r="E28" t="str">
            <v>Cancun 05</v>
          </cell>
          <cell r="F28" t="str">
            <v>Camilo Antonio Castro  Y Lugo</v>
          </cell>
          <cell r="Q28">
            <v>3301.16</v>
          </cell>
        </row>
        <row r="29">
          <cell r="C29" t="str">
            <v>MASP890915JV2</v>
          </cell>
          <cell r="E29" t="str">
            <v>Cancun 06</v>
          </cell>
          <cell r="F29" t="str">
            <v>Paola Monserrat Marin Santos</v>
          </cell>
          <cell r="Q29">
            <v>1766.82</v>
          </cell>
        </row>
        <row r="30">
          <cell r="C30" t="str">
            <v>MASP890915JV2</v>
          </cell>
          <cell r="E30" t="str">
            <v>Cancun 06</v>
          </cell>
          <cell r="F30" t="str">
            <v>-</v>
          </cell>
          <cell r="Q30">
            <v>9.2899999999999991</v>
          </cell>
        </row>
        <row r="31">
          <cell r="C31" t="str">
            <v>PECG9201185H3</v>
          </cell>
          <cell r="E31" t="str">
            <v>Cancun Ali 01</v>
          </cell>
          <cell r="F31" t="str">
            <v>Gloria Adelaida Perez Canul Cancun Ali 01</v>
          </cell>
          <cell r="Q31">
            <v>5788.93</v>
          </cell>
        </row>
        <row r="32">
          <cell r="C32" t="str">
            <v>TECZ940807S3A</v>
          </cell>
          <cell r="E32" t="str">
            <v>Cancun Ali 02</v>
          </cell>
          <cell r="F32" t="str">
            <v>Zamira Michelle Trejo Chan Cancun Ali02</v>
          </cell>
          <cell r="Q32">
            <v>5334.98</v>
          </cell>
        </row>
        <row r="33">
          <cell r="C33" t="str">
            <v>TOAY950404947</v>
          </cell>
          <cell r="E33" t="str">
            <v>Cancun Ali 03</v>
          </cell>
          <cell r="F33" t="str">
            <v>Yaremi Amairani Torres Ake Cancun Ali 03</v>
          </cell>
          <cell r="Q33">
            <v>5116.76</v>
          </cell>
        </row>
        <row r="34">
          <cell r="C34" t="str">
            <v>HEMA010520D66</v>
          </cell>
          <cell r="E34" t="str">
            <v>Cancun Ali 04</v>
          </cell>
          <cell r="F34" t="str">
            <v>Alexia Gizel Hernandez Maldonado Ali 04</v>
          </cell>
          <cell r="Q34">
            <v>4165.6099999999997</v>
          </cell>
        </row>
        <row r="35">
          <cell r="C35" t="str">
            <v>LOLM861214H32</v>
          </cell>
          <cell r="E35" t="str">
            <v>Cancun Ali 05</v>
          </cell>
          <cell r="F35" t="str">
            <v>Mayra López López</v>
          </cell>
          <cell r="Q35">
            <v>4582.1099999999997</v>
          </cell>
        </row>
        <row r="36">
          <cell r="C36" t="str">
            <v>OASS7604142I2</v>
          </cell>
          <cell r="E36" t="str">
            <v>Cancun Ali 06</v>
          </cell>
          <cell r="F36" t="str">
            <v>Sandra Elide Olan Santos Cancun Ali 06</v>
          </cell>
          <cell r="Q36">
            <v>4651.74</v>
          </cell>
        </row>
        <row r="37">
          <cell r="C37" t="str">
            <v>TOAL821231TX4</v>
          </cell>
          <cell r="E37" t="str">
            <v>Cancun CK 01</v>
          </cell>
          <cell r="F37" t="str">
            <v>liliana de la flor Torres Ake</v>
          </cell>
          <cell r="Q37">
            <v>4106</v>
          </cell>
        </row>
        <row r="38">
          <cell r="C38" t="str">
            <v>TOAL821231TX4</v>
          </cell>
          <cell r="E38" t="str">
            <v>Cancun CK 01</v>
          </cell>
          <cell r="F38" t="str">
            <v>-</v>
          </cell>
          <cell r="Q38">
            <v>0</v>
          </cell>
        </row>
        <row r="39">
          <cell r="C39" t="str">
            <v>GIOA770112EE5</v>
          </cell>
          <cell r="E39" t="str">
            <v>Cancun CK 02</v>
          </cell>
          <cell r="F39" t="str">
            <v>José Alfredo Gijón Orozco Cancun CK 02</v>
          </cell>
          <cell r="Q39">
            <v>4227.4399999999996</v>
          </cell>
        </row>
        <row r="40">
          <cell r="C40" t="str">
            <v>CADR820506340</v>
          </cell>
          <cell r="E40" t="str">
            <v>Cancun CK 03</v>
          </cell>
          <cell r="F40" t="str">
            <v xml:space="preserve">Roberto Chable Diaz </v>
          </cell>
          <cell r="Q40">
            <v>3138.42</v>
          </cell>
        </row>
        <row r="41">
          <cell r="C41" t="str">
            <v>CADR820506340</v>
          </cell>
          <cell r="E41" t="str">
            <v>Cancun CK 03</v>
          </cell>
          <cell r="F41" t="str">
            <v>-</v>
          </cell>
          <cell r="Q41">
            <v>0</v>
          </cell>
        </row>
        <row r="42">
          <cell r="C42" t="str">
            <v>AIBI861029CV4</v>
          </cell>
          <cell r="E42" t="str">
            <v>Cancun CK 04</v>
          </cell>
          <cell r="F42" t="str">
            <v xml:space="preserve">Irais Aviles Burgos </v>
          </cell>
          <cell r="Q42">
            <v>5088.1899999999996</v>
          </cell>
        </row>
        <row r="43">
          <cell r="C43" t="str">
            <v>LUCH741012IT1</v>
          </cell>
          <cell r="E43" t="str">
            <v>Cancun CK 05</v>
          </cell>
          <cell r="F43" t="str">
            <v xml:space="preserve">Hector  Luis de la Cruz </v>
          </cell>
          <cell r="Q43">
            <v>4838.8999999999996</v>
          </cell>
        </row>
        <row r="44">
          <cell r="C44" t="str">
            <v>EAYM920323UV9</v>
          </cell>
          <cell r="E44" t="str">
            <v>Cancun CK 06</v>
          </cell>
          <cell r="F44" t="str">
            <v>María Marisol Estrada Yamah Cancun CK 06</v>
          </cell>
          <cell r="Q44">
            <v>5561.12</v>
          </cell>
        </row>
        <row r="45">
          <cell r="C45" t="str">
            <v>CAAN750206N52</v>
          </cell>
          <cell r="E45" t="str">
            <v>Cancun P&amp;G 01</v>
          </cell>
          <cell r="F45" t="str">
            <v xml:space="preserve">Nelda Canche </v>
          </cell>
          <cell r="Q45">
            <v>5142.67</v>
          </cell>
        </row>
        <row r="46">
          <cell r="C46" t="str">
            <v>CARF960315CF7</v>
          </cell>
          <cell r="E46" t="str">
            <v>Cancun P&amp;G 02</v>
          </cell>
          <cell r="F46" t="str">
            <v>Fabiola del Rosario Cauich Rodriguez Cancun P&amp;G 02</v>
          </cell>
          <cell r="Q46">
            <v>4123.49</v>
          </cell>
        </row>
        <row r="47">
          <cell r="C47" t="str">
            <v>MADJ740616S12</v>
          </cell>
          <cell r="E47" t="str">
            <v>Cancun P&amp;G 03</v>
          </cell>
          <cell r="F47" t="str">
            <v xml:space="preserve">Jorge Maldonado </v>
          </cell>
          <cell r="Q47">
            <v>4780.07</v>
          </cell>
        </row>
        <row r="48">
          <cell r="C48" t="str">
            <v>AUTD8502204I0</v>
          </cell>
          <cell r="E48" t="str">
            <v>Cancun P&amp;G 04</v>
          </cell>
          <cell r="F48" t="str">
            <v>Deny Alejandra Aguilar Trejo P&amp;G 04</v>
          </cell>
          <cell r="Q48">
            <v>5046.08</v>
          </cell>
        </row>
        <row r="49">
          <cell r="C49" t="str">
            <v>CACX760607ISA</v>
          </cell>
          <cell r="E49" t="str">
            <v>Cancun P&amp;G 05</v>
          </cell>
          <cell r="F49" t="str">
            <v>Jose Alberto Chan Cen</v>
          </cell>
          <cell r="Q49">
            <v>4113.49</v>
          </cell>
        </row>
        <row r="50">
          <cell r="C50" t="str">
            <v>GABG860425MX7</v>
          </cell>
          <cell r="E50" t="str">
            <v>Cancun P&amp;G 06</v>
          </cell>
          <cell r="F50" t="str">
            <v>Jose Gabriel Gallardo Bravo</v>
          </cell>
          <cell r="Q50">
            <v>4358.45</v>
          </cell>
        </row>
        <row r="51">
          <cell r="C51" t="str">
            <v>TUME890508EL7</v>
          </cell>
          <cell r="E51" t="str">
            <v>MA 01</v>
          </cell>
          <cell r="F51" t="str">
            <v>Erika Jazmin Trueba Maldonado MA01</v>
          </cell>
          <cell r="Q51">
            <v>2361.4299999999998</v>
          </cell>
        </row>
        <row r="52">
          <cell r="C52" t="str">
            <v>TUME890508EL7</v>
          </cell>
          <cell r="E52" t="str">
            <v>MA 01</v>
          </cell>
          <cell r="F52" t="str">
            <v>-</v>
          </cell>
          <cell r="Q52">
            <v>6.44</v>
          </cell>
        </row>
        <row r="53">
          <cell r="C53" t="str">
            <v>LOLJ9810011J8</v>
          </cell>
          <cell r="E53" t="str">
            <v>MA 02</v>
          </cell>
          <cell r="F53" t="str">
            <v>Juan Carlos  Lopez Lopez MA 02</v>
          </cell>
          <cell r="Q53">
            <v>3444.85</v>
          </cell>
        </row>
        <row r="54">
          <cell r="C54" t="str">
            <v>CATF891007LH2</v>
          </cell>
          <cell r="E54" t="str">
            <v>MA 03</v>
          </cell>
          <cell r="F54" t="str">
            <v>Francisco Javier Caamal Tamay MA03</v>
          </cell>
          <cell r="Q54">
            <v>3450.98</v>
          </cell>
        </row>
        <row r="55">
          <cell r="C55" t="str">
            <v>CARP760715Q24</v>
          </cell>
          <cell r="E55" t="str">
            <v>MA 04</v>
          </cell>
          <cell r="F55" t="str">
            <v>Paulino Enrique Chan Rivas MA 04</v>
          </cell>
          <cell r="Q55">
            <v>3367.4</v>
          </cell>
        </row>
        <row r="56">
          <cell r="C56" t="str">
            <v>MEEJ780126V73</v>
          </cell>
          <cell r="E56" t="str">
            <v>MA 05</v>
          </cell>
          <cell r="F56" t="str">
            <v>Juan José Medina Echeverría MA05</v>
          </cell>
          <cell r="Q56">
            <v>4517.8999999999996</v>
          </cell>
        </row>
        <row r="57">
          <cell r="C57" t="str">
            <v>ECLU921126DL8</v>
          </cell>
          <cell r="E57" t="str">
            <v>MA 06</v>
          </cell>
          <cell r="F57" t="str">
            <v>Luis Manuel Ek Chan MA06</v>
          </cell>
          <cell r="Q57">
            <v>2811.36</v>
          </cell>
        </row>
        <row r="58">
          <cell r="C58" t="str">
            <v>ZONR7501076M7</v>
          </cell>
          <cell r="E58" t="str">
            <v>MA 07</v>
          </cell>
          <cell r="F58" t="str">
            <v>Raul Armando Zozaya Noh MA 07</v>
          </cell>
          <cell r="Q58">
            <v>3102.78</v>
          </cell>
        </row>
        <row r="59">
          <cell r="C59" t="str">
            <v>ZONR7501076M7</v>
          </cell>
          <cell r="E59" t="str">
            <v>MA 07</v>
          </cell>
          <cell r="F59" t="str">
            <v>-</v>
          </cell>
          <cell r="Q59">
            <v>0</v>
          </cell>
        </row>
        <row r="60">
          <cell r="C60" t="str">
            <v>EEKJ830402JG2</v>
          </cell>
          <cell r="E60" t="str">
            <v>MA 08</v>
          </cell>
          <cell r="F60" t="str">
            <v xml:space="preserve">Jesús Rolando Estrella Ku </v>
          </cell>
          <cell r="Q60">
            <v>3337.38</v>
          </cell>
        </row>
        <row r="61">
          <cell r="C61" t="str">
            <v>POAC920126B58</v>
          </cell>
          <cell r="E61" t="str">
            <v>MA 10</v>
          </cell>
          <cell r="F61" t="str">
            <v>Carlos Argenis Poot Avila MA 10</v>
          </cell>
          <cell r="Q61">
            <v>3244.62</v>
          </cell>
        </row>
        <row r="62">
          <cell r="C62" t="str">
            <v>UPGA760203QK7</v>
          </cell>
          <cell r="E62" t="str">
            <v>MA 12</v>
          </cell>
          <cell r="F62" t="str">
            <v>Gabriel Israel  Uc Pietra MA 12</v>
          </cell>
          <cell r="Q62">
            <v>3044.15</v>
          </cell>
        </row>
        <row r="63">
          <cell r="C63" t="str">
            <v>PECE960319C18</v>
          </cell>
          <cell r="E63" t="str">
            <v>MA 13</v>
          </cell>
          <cell r="F63" t="str">
            <v>Enrique Pech Cen MA 13</v>
          </cell>
          <cell r="Q63">
            <v>4680.88</v>
          </cell>
        </row>
        <row r="64">
          <cell r="C64" t="str">
            <v>SOZU990512SJ1</v>
          </cell>
          <cell r="E64" t="str">
            <v>MA 14</v>
          </cell>
          <cell r="F64" t="str">
            <v>Ulises Soberanis Saldivar MA 14</v>
          </cell>
          <cell r="Q64">
            <v>3213.03</v>
          </cell>
        </row>
        <row r="65">
          <cell r="C65" t="str">
            <v>MEEL7304224I6</v>
          </cell>
          <cell r="E65" t="str">
            <v>MA 15</v>
          </cell>
          <cell r="F65" t="str">
            <v xml:space="preserve">Luis Alberto Medina Echeverria </v>
          </cell>
          <cell r="Q65">
            <v>4072.14</v>
          </cell>
        </row>
        <row r="66">
          <cell r="C66" t="str">
            <v>EEBR770920CL0</v>
          </cell>
          <cell r="E66" t="str">
            <v>MC 01</v>
          </cell>
          <cell r="F66" t="str">
            <v>Ricardo Echeverria MC01</v>
          </cell>
          <cell r="Q66">
            <v>3575.49</v>
          </cell>
        </row>
        <row r="67">
          <cell r="C67" t="str">
            <v>EANJ890709MV3</v>
          </cell>
          <cell r="E67" t="str">
            <v>MC 02</v>
          </cell>
          <cell r="F67" t="str">
            <v xml:space="preserve">Javier Encalada MC02 </v>
          </cell>
          <cell r="Q67">
            <v>3058.26</v>
          </cell>
        </row>
        <row r="68">
          <cell r="C68" t="str">
            <v>MAOM780112PE2</v>
          </cell>
          <cell r="E68" t="str">
            <v>MC 03</v>
          </cell>
          <cell r="F68" t="str">
            <v xml:space="preserve">Marco Marin MC03 </v>
          </cell>
          <cell r="Q68">
            <v>3050.46</v>
          </cell>
        </row>
        <row r="69">
          <cell r="C69" t="str">
            <v>COHJ940701GB5</v>
          </cell>
          <cell r="E69" t="str">
            <v>MC 04</v>
          </cell>
          <cell r="F69" t="str">
            <v>Jesus David	 Cortes Herrera MC 04</v>
          </cell>
          <cell r="Q69">
            <v>2347.85</v>
          </cell>
        </row>
        <row r="70">
          <cell r="C70" t="str">
            <v>LUCH970723TD1</v>
          </cell>
          <cell r="E70" t="str">
            <v>MC 05</v>
          </cell>
          <cell r="F70" t="str">
            <v>Jose Humberto Lugo Cauich MC 10</v>
          </cell>
          <cell r="Q70">
            <v>2302.27</v>
          </cell>
        </row>
        <row r="71">
          <cell r="C71" t="str">
            <v>JIMC970930LG7</v>
          </cell>
          <cell r="E71" t="str">
            <v>MC 06</v>
          </cell>
          <cell r="F71" t="str">
            <v xml:space="preserve">Carlos Manuel Jimenez Morales </v>
          </cell>
          <cell r="Q71">
            <v>3019.52</v>
          </cell>
        </row>
        <row r="72">
          <cell r="C72" t="str">
            <v>CECA770103CK1</v>
          </cell>
          <cell r="E72" t="str">
            <v>MC 07</v>
          </cell>
          <cell r="F72" t="str">
            <v>Antonio Cerda Canul MC07</v>
          </cell>
          <cell r="Q72">
            <v>2951.91</v>
          </cell>
        </row>
        <row r="73">
          <cell r="C73" t="str">
            <v>CECA770103CK1</v>
          </cell>
          <cell r="E73" t="str">
            <v>MC 07</v>
          </cell>
          <cell r="F73" t="str">
            <v>-</v>
          </cell>
          <cell r="Q73">
            <v>0</v>
          </cell>
        </row>
        <row r="74">
          <cell r="C74" t="str">
            <v>LOTH870820V76</v>
          </cell>
          <cell r="E74" t="str">
            <v>MC 08</v>
          </cell>
          <cell r="F74" t="str">
            <v>Hipolito Adolfo Lopez Tecun MC08</v>
          </cell>
          <cell r="Q74">
            <v>3053.88</v>
          </cell>
        </row>
        <row r="75">
          <cell r="C75" t="str">
            <v>CEFG931103665</v>
          </cell>
          <cell r="E75" t="str">
            <v>MC 11</v>
          </cell>
          <cell r="F75" t="str">
            <v>Gabriel  Owsaldo Cervera Flores  MC11</v>
          </cell>
          <cell r="Q75">
            <v>1774.38</v>
          </cell>
        </row>
        <row r="76">
          <cell r="C76" t="str">
            <v>PUMT971117PS2</v>
          </cell>
          <cell r="E76" t="str">
            <v>MC 12</v>
          </cell>
          <cell r="F76" t="str">
            <v>Tania Noemi Puc Moo MC12</v>
          </cell>
          <cell r="Q76">
            <v>2811.99</v>
          </cell>
        </row>
        <row r="77">
          <cell r="C77" t="str">
            <v>COTC660312G7A</v>
          </cell>
          <cell r="E77" t="str">
            <v>MC 13</v>
          </cell>
          <cell r="F77" t="str">
            <v>Carlos Couoh MC 13</v>
          </cell>
          <cell r="Q77">
            <v>3409.68</v>
          </cell>
        </row>
        <row r="78">
          <cell r="C78" t="str">
            <v>GOSF930423TV5</v>
          </cell>
          <cell r="E78" t="str">
            <v>MC 14</v>
          </cell>
          <cell r="F78" t="str">
            <v>Fabian Alejandro Gonzalez Solis  MC 14</v>
          </cell>
          <cell r="Q78">
            <v>2265.4899999999998</v>
          </cell>
        </row>
        <row r="79">
          <cell r="C79" t="str">
            <v>CIHJ7606137V3</v>
          </cell>
          <cell r="E79" t="str">
            <v>MC 15</v>
          </cell>
          <cell r="F79" t="str">
            <v xml:space="preserve">Juan cime MC15 </v>
          </cell>
          <cell r="Q79">
            <v>4837.63</v>
          </cell>
        </row>
        <row r="80">
          <cell r="C80" t="str">
            <v>CAAE901120PFA</v>
          </cell>
          <cell r="E80" t="str">
            <v>MFCK 01</v>
          </cell>
          <cell r="F80" t="str">
            <v>Enrique Eulogio Chan Arjona MFCK 01</v>
          </cell>
          <cell r="Q80">
            <v>2358.5700000000002</v>
          </cell>
        </row>
        <row r="81">
          <cell r="C81" t="str">
            <v>BEMJ0405042T4</v>
          </cell>
          <cell r="E81" t="str">
            <v>MFCK 03</v>
          </cell>
          <cell r="F81" t="str">
            <v>Jesus Santiago Be Martinez MFCK 03</v>
          </cell>
          <cell r="Q81">
            <v>1757.48</v>
          </cell>
        </row>
        <row r="82">
          <cell r="C82" t="str">
            <v>EMMA840823ID3</v>
          </cell>
          <cell r="E82" t="str">
            <v>MFCoA 02</v>
          </cell>
          <cell r="F82" t="str">
            <v>Mauricio Nazario Ek Mendez MFCoA 02</v>
          </cell>
          <cell r="Q82">
            <v>6024.22</v>
          </cell>
        </row>
        <row r="83">
          <cell r="C83" t="str">
            <v>CACF861119552</v>
          </cell>
          <cell r="E83" t="str">
            <v>MFConA 01</v>
          </cell>
          <cell r="F83" t="str">
            <v>José Feliciano Canul Chan MFConA 01</v>
          </cell>
          <cell r="Q83">
            <v>5241.84</v>
          </cell>
        </row>
        <row r="84">
          <cell r="C84" t="str">
            <v>PEPJ910202FB8</v>
          </cell>
          <cell r="E84" t="str">
            <v>MFU 01</v>
          </cell>
          <cell r="F84" t="str">
            <v>Jorge Candelario Perez Pech</v>
          </cell>
          <cell r="Q84">
            <v>4629.8999999999996</v>
          </cell>
        </row>
        <row r="85">
          <cell r="C85" t="str">
            <v>VACANTEMFU02</v>
          </cell>
          <cell r="E85" t="str">
            <v>MFU 02</v>
          </cell>
          <cell r="F85" t="str">
            <v>Vacante MFU 02</v>
          </cell>
          <cell r="Q85">
            <v>2500</v>
          </cell>
        </row>
        <row r="86">
          <cell r="C86" t="str">
            <v>CABD941008K68</v>
          </cell>
          <cell r="E86" t="str">
            <v>MFU 03</v>
          </cell>
          <cell r="F86" t="str">
            <v>David Alejandro Chan Briceño MFU 03</v>
          </cell>
          <cell r="Q86">
            <v>3205.01</v>
          </cell>
        </row>
        <row r="87">
          <cell r="C87" t="str">
            <v>CABD941008K68</v>
          </cell>
          <cell r="E87" t="str">
            <v>MFU 03</v>
          </cell>
          <cell r="F87" t="str">
            <v>-</v>
          </cell>
          <cell r="Q87">
            <v>0</v>
          </cell>
        </row>
        <row r="88">
          <cell r="C88" t="str">
            <v>VEQC9902262U8</v>
          </cell>
          <cell r="E88" t="str">
            <v>MK 01</v>
          </cell>
          <cell r="F88" t="str">
            <v>Cristian Fernando  Ventura Quintal MK01</v>
          </cell>
          <cell r="Q88">
            <v>2352.3200000000002</v>
          </cell>
        </row>
        <row r="89">
          <cell r="C89" t="str">
            <v>IECT641229BA7</v>
          </cell>
          <cell r="E89" t="str">
            <v>MK 02</v>
          </cell>
          <cell r="F89" t="str">
            <v>José Tomás  Interian Caamal  MK02</v>
          </cell>
          <cell r="Q89">
            <v>1767.51</v>
          </cell>
        </row>
        <row r="90">
          <cell r="C90" t="str">
            <v>IECT641229BA7</v>
          </cell>
          <cell r="E90" t="str">
            <v>MK 02</v>
          </cell>
          <cell r="F90" t="str">
            <v>-</v>
          </cell>
          <cell r="Q90">
            <v>0</v>
          </cell>
        </row>
        <row r="91">
          <cell r="C91" t="str">
            <v>COHA920616UU7</v>
          </cell>
          <cell r="E91" t="str">
            <v>MK 03</v>
          </cell>
          <cell r="F91" t="str">
            <v>Angel Moises  Cortes Herrera  MK03</v>
          </cell>
          <cell r="Q91">
            <v>2828.69</v>
          </cell>
        </row>
        <row r="92">
          <cell r="C92" t="str">
            <v>QUKF861118T6A</v>
          </cell>
          <cell r="E92" t="str">
            <v>MK 04</v>
          </cell>
          <cell r="F92" t="str">
            <v>Francisco Animabel  Quiroz Kuyoc MK04</v>
          </cell>
          <cell r="Q92">
            <v>1794.78</v>
          </cell>
        </row>
        <row r="93">
          <cell r="C93" t="str">
            <v>QUKF861118T6A</v>
          </cell>
          <cell r="E93" t="str">
            <v>MK 04</v>
          </cell>
          <cell r="F93" t="str">
            <v>-</v>
          </cell>
          <cell r="Q93">
            <v>0</v>
          </cell>
        </row>
        <row r="94">
          <cell r="C94" t="str">
            <v>MUCG9703245E3</v>
          </cell>
          <cell r="E94" t="str">
            <v>MK 05</v>
          </cell>
          <cell r="F94" t="str">
            <v>Gabriela Michelle Mut Caballero MK05</v>
          </cell>
          <cell r="Q94">
            <v>2836.31</v>
          </cell>
        </row>
        <row r="95">
          <cell r="C95" t="str">
            <v>CAHW910104AI9</v>
          </cell>
          <cell r="E95" t="str">
            <v>MK 06</v>
          </cell>
          <cell r="F95" t="str">
            <v>William Orlando  Caballero Huertas MK06</v>
          </cell>
          <cell r="Q95">
            <v>3738.88</v>
          </cell>
        </row>
        <row r="96">
          <cell r="C96" t="str">
            <v>CACJ840829DW1</v>
          </cell>
          <cell r="E96" t="str">
            <v>MK 07</v>
          </cell>
          <cell r="F96" t="str">
            <v xml:space="preserve">Jesus Fernando Cauich Chi </v>
          </cell>
          <cell r="Q96">
            <v>2777.59</v>
          </cell>
        </row>
        <row r="97">
          <cell r="C97" t="str">
            <v>MALE021016V50</v>
          </cell>
          <cell r="E97" t="str">
            <v>MK 08</v>
          </cell>
          <cell r="F97" t="str">
            <v>Jose Edilberto  May Lizama MK08</v>
          </cell>
          <cell r="Q97">
            <v>2366.88</v>
          </cell>
        </row>
        <row r="98">
          <cell r="C98" t="str">
            <v>BOSL860321FS5</v>
          </cell>
          <cell r="E98" t="str">
            <v>MK 10</v>
          </cell>
          <cell r="F98" t="str">
            <v>Luis Fernando Borges Santos</v>
          </cell>
          <cell r="Q98">
            <v>3242.75</v>
          </cell>
        </row>
        <row r="99">
          <cell r="C99" t="str">
            <v>GOSW8909173C9</v>
          </cell>
          <cell r="E99" t="str">
            <v>MK 11</v>
          </cell>
          <cell r="F99" t="str">
            <v>Wilberth Alejandro Gonzalez Solis MK11</v>
          </cell>
          <cell r="Q99">
            <v>2390.63</v>
          </cell>
        </row>
        <row r="100">
          <cell r="C100" t="str">
            <v>KAYN931015ET9</v>
          </cell>
          <cell r="E100" t="str">
            <v>MK 12</v>
          </cell>
          <cell r="F100" t="str">
            <v>Nestor Alejandro Kau Yeh</v>
          </cell>
          <cell r="Q100">
            <v>2307.52</v>
          </cell>
        </row>
        <row r="101">
          <cell r="C101" t="str">
            <v>NORS7909089I4</v>
          </cell>
          <cell r="E101" t="str">
            <v>MK 13</v>
          </cell>
          <cell r="F101" t="str">
            <v>Sergio Renan Novelo Ramirez MK13</v>
          </cell>
          <cell r="Q101">
            <v>3338.95</v>
          </cell>
        </row>
        <row r="102">
          <cell r="C102" t="str">
            <v>BAJM991220KY8</v>
          </cell>
          <cell r="E102" t="str">
            <v>MK 14</v>
          </cell>
          <cell r="F102" t="str">
            <v>Moises Antonio Baños Jimenez MK14</v>
          </cell>
          <cell r="Q102">
            <v>3741.49</v>
          </cell>
        </row>
        <row r="103">
          <cell r="C103" t="str">
            <v>LOBC840430GC5</v>
          </cell>
          <cell r="E103" t="str">
            <v>MK 15</v>
          </cell>
          <cell r="F103" t="str">
            <v>Cesar Alberto  Lopez Bojorquez MK15</v>
          </cell>
          <cell r="Q103">
            <v>2749.71</v>
          </cell>
        </row>
        <row r="104">
          <cell r="C104" t="str">
            <v>LOBC840430GC5</v>
          </cell>
          <cell r="E104" t="str">
            <v>MK 15</v>
          </cell>
          <cell r="F104" t="str">
            <v>-</v>
          </cell>
          <cell r="Q104">
            <v>0</v>
          </cell>
        </row>
        <row r="105">
          <cell r="C105" t="str">
            <v>LUGR9002031D8</v>
          </cell>
          <cell r="E105" t="str">
            <v>MTZ M01</v>
          </cell>
          <cell r="F105" t="str">
            <v>Rosaura  Luna Garcia Mtz Mon 01</v>
          </cell>
          <cell r="Q105">
            <v>3375.31</v>
          </cell>
        </row>
        <row r="106">
          <cell r="C106" t="str">
            <v>JUGD030922630</v>
          </cell>
          <cell r="E106" t="str">
            <v>MTZ M02</v>
          </cell>
          <cell r="F106" t="str">
            <v>Daniel Alberto  Juarez Garcia  MTZ M02</v>
          </cell>
          <cell r="Q106">
            <v>2864.06</v>
          </cell>
        </row>
        <row r="107">
          <cell r="C107" t="str">
            <v>RECM870803CR2</v>
          </cell>
          <cell r="E107" t="str">
            <v>MTZ M03</v>
          </cell>
          <cell r="F107" t="str">
            <v xml:space="preserve">Mayela  Reyes Cruz MTZ M03 </v>
          </cell>
          <cell r="Q107">
            <v>2314.69</v>
          </cell>
        </row>
        <row r="108">
          <cell r="C108" t="str">
            <v>RECM870803CR2</v>
          </cell>
          <cell r="E108" t="str">
            <v>MTZ M03</v>
          </cell>
          <cell r="F108" t="str">
            <v>-</v>
          </cell>
          <cell r="Q108">
            <v>0</v>
          </cell>
        </row>
        <row r="109">
          <cell r="C109" t="str">
            <v>LOCL960729PP3</v>
          </cell>
          <cell r="E109" t="str">
            <v>MTZ U01</v>
          </cell>
          <cell r="F109" t="str">
            <v>Luis Jahel Lopez Cordoba</v>
          </cell>
          <cell r="Q109">
            <v>1864.24</v>
          </cell>
        </row>
        <row r="110">
          <cell r="C110" t="str">
            <v>AURA901110QY6</v>
          </cell>
          <cell r="E110" t="str">
            <v>MTZ U02</v>
          </cell>
          <cell r="F110" t="str">
            <v>Alan Francisco  Aguilar Reyes MTZ U02</v>
          </cell>
          <cell r="Q110">
            <v>1744.6</v>
          </cell>
        </row>
        <row r="111">
          <cell r="C111" t="str">
            <v>VARJ891221V10</v>
          </cell>
          <cell r="E111" t="str">
            <v>MU 01</v>
          </cell>
          <cell r="F111" t="str">
            <v xml:space="preserve">Jesus Andres Vazquez Rosado </v>
          </cell>
          <cell r="Q111">
            <v>4901.28</v>
          </cell>
        </row>
        <row r="112">
          <cell r="C112" t="str">
            <v>BAPR761129TF3</v>
          </cell>
          <cell r="E112" t="str">
            <v>MU 02</v>
          </cell>
          <cell r="F112" t="str">
            <v>Roberto de Jesús Balam Pool MU02</v>
          </cell>
          <cell r="Q112">
            <v>5731.7</v>
          </cell>
        </row>
        <row r="113">
          <cell r="C113" t="str">
            <v>LADH880306SK1</v>
          </cell>
          <cell r="E113" t="str">
            <v>MU 04</v>
          </cell>
          <cell r="F113" t="str">
            <v>José Humberto Llanes Donde MU 04</v>
          </cell>
          <cell r="Q113">
            <v>5348.79</v>
          </cell>
        </row>
        <row r="114">
          <cell r="C114" t="str">
            <v>MOPF750901GG2</v>
          </cell>
          <cell r="E114" t="str">
            <v>MU 05</v>
          </cell>
          <cell r="F114" t="str">
            <v xml:space="preserve">Fernando Raúl Montejo </v>
          </cell>
          <cell r="Q114">
            <v>5245.38</v>
          </cell>
        </row>
        <row r="115">
          <cell r="C115" t="str">
            <v>PUNL9702013V9</v>
          </cell>
          <cell r="E115" t="str">
            <v>MU 06</v>
          </cell>
          <cell r="F115" t="str">
            <v>LUIS ARMANDO  Puch Naal MU06</v>
          </cell>
          <cell r="Q115">
            <v>6182.69</v>
          </cell>
        </row>
        <row r="116">
          <cell r="C116" t="str">
            <v>UZCA880307TN1</v>
          </cell>
          <cell r="E116" t="str">
            <v>MU 07</v>
          </cell>
          <cell r="F116" t="str">
            <v xml:space="preserve">Carlos UC ZI </v>
          </cell>
          <cell r="Q116">
            <v>5723.02</v>
          </cell>
        </row>
        <row r="117">
          <cell r="C117" t="str">
            <v>AUPH670507BV9</v>
          </cell>
          <cell r="E117" t="str">
            <v>MU 08</v>
          </cell>
          <cell r="F117" t="str">
            <v xml:space="preserve">Hugo Francisco Aguirre Pacheco </v>
          </cell>
          <cell r="Q117">
            <v>6801.98</v>
          </cell>
        </row>
        <row r="118">
          <cell r="C118" t="str">
            <v>CULD710914SK4</v>
          </cell>
          <cell r="E118" t="str">
            <v>MU 10</v>
          </cell>
          <cell r="F118" t="str">
            <v>David Efrain Chulin Llanes MU10</v>
          </cell>
          <cell r="Q118">
            <v>5311.57</v>
          </cell>
        </row>
        <row r="119">
          <cell r="C119" t="str">
            <v>TEOS86021762A</v>
          </cell>
          <cell r="E119" t="str">
            <v>MU 11</v>
          </cell>
          <cell r="F119" t="str">
            <v>Santos Nicolas Tello Ontiveros MU11</v>
          </cell>
          <cell r="Q119">
            <v>4944.43</v>
          </cell>
        </row>
        <row r="120">
          <cell r="C120" t="str">
            <v>CAMG880817JZA</v>
          </cell>
          <cell r="E120" t="str">
            <v>MU 12</v>
          </cell>
          <cell r="F120" t="str">
            <v>Gabriel Ignacio Caamal Meza</v>
          </cell>
          <cell r="Q120">
            <v>5669.44</v>
          </cell>
        </row>
        <row r="121">
          <cell r="C121" t="str">
            <v>SIAJ630328T52</v>
          </cell>
          <cell r="E121" t="str">
            <v>MU 13</v>
          </cell>
          <cell r="F121" t="str">
            <v>Jorge Silveira Aguilar</v>
          </cell>
          <cell r="Q121">
            <v>5340.93</v>
          </cell>
        </row>
        <row r="122">
          <cell r="C122" t="str">
            <v>POCA921222PM7</v>
          </cell>
          <cell r="E122" t="str">
            <v>MU 14</v>
          </cell>
          <cell r="F122" t="str">
            <v>José Arturo Polanco Chi MU14</v>
          </cell>
          <cell r="Q122">
            <v>5170.67</v>
          </cell>
        </row>
        <row r="123">
          <cell r="C123" t="str">
            <v>AOHC861116TM1</v>
          </cell>
          <cell r="E123" t="str">
            <v>MU 15</v>
          </cell>
          <cell r="F123" t="str">
            <v>Christian Ismael Albornoz Heredia</v>
          </cell>
          <cell r="Q123">
            <v>5420.34</v>
          </cell>
        </row>
        <row r="124">
          <cell r="C124" t="str">
            <v>LATE790910611</v>
          </cell>
          <cell r="E124" t="str">
            <v>NP 01</v>
          </cell>
          <cell r="F124" t="str">
            <v>Erivan Larios Torres NP 10</v>
          </cell>
          <cell r="Q124">
            <v>2852.66</v>
          </cell>
        </row>
        <row r="125">
          <cell r="C125" t="str">
            <v>MEGJ940903H14</v>
          </cell>
          <cell r="E125" t="str">
            <v>NP 02</v>
          </cell>
          <cell r="F125" t="str">
            <v>Jorge Luis Mendez Gutierrez NP 02</v>
          </cell>
          <cell r="Q125">
            <v>3659.55</v>
          </cell>
        </row>
        <row r="126">
          <cell r="C126" t="str">
            <v>CAFF900226JF9</v>
          </cell>
          <cell r="E126" t="str">
            <v>NP 03</v>
          </cell>
          <cell r="F126" t="str">
            <v>Francisco Javier Chatu Flores NP 03</v>
          </cell>
          <cell r="Q126">
            <v>3619.43</v>
          </cell>
        </row>
        <row r="127">
          <cell r="C127" t="str">
            <v>LEMR950426541</v>
          </cell>
          <cell r="E127" t="str">
            <v>NP 04</v>
          </cell>
          <cell r="F127" t="str">
            <v>Rodrigo Walter de Leon Moreno</v>
          </cell>
          <cell r="Q127">
            <v>1744.6</v>
          </cell>
        </row>
        <row r="128">
          <cell r="C128" t="str">
            <v>HEGF761215K72</v>
          </cell>
          <cell r="E128" t="str">
            <v>NP 06</v>
          </cell>
          <cell r="F128" t="str">
            <v>Faustino Hernandez Gallegos Tux AlEn 13</v>
          </cell>
          <cell r="Q128">
            <v>2807.92</v>
          </cell>
        </row>
        <row r="129">
          <cell r="C129" t="str">
            <v>PEPD010523RU5</v>
          </cell>
          <cell r="E129" t="str">
            <v>NP 07</v>
          </cell>
          <cell r="F129" t="str">
            <v>Daniel Alejandro Perez Perez NP 07</v>
          </cell>
          <cell r="Q129">
            <v>2784.14</v>
          </cell>
        </row>
        <row r="130">
          <cell r="C130" t="str">
            <v>COTR980130UY2</v>
          </cell>
          <cell r="E130" t="str">
            <v>NP 08</v>
          </cell>
          <cell r="F130" t="str">
            <v>María del Rosario Conospo NP 08</v>
          </cell>
          <cell r="Q130">
            <v>3609.98</v>
          </cell>
        </row>
        <row r="131">
          <cell r="C131" t="str">
            <v>HEVF730126SX4</v>
          </cell>
          <cell r="E131" t="str">
            <v>NP 09</v>
          </cell>
          <cell r="F131" t="str">
            <v>Francisco Javier Hernández Velázquez NP09</v>
          </cell>
          <cell r="Q131">
            <v>3764</v>
          </cell>
        </row>
        <row r="132">
          <cell r="C132" t="str">
            <v>PECV940905UI2</v>
          </cell>
          <cell r="E132" t="str">
            <v>NP 10</v>
          </cell>
          <cell r="F132" t="str">
            <v>Victor Hugo Perez Cruz</v>
          </cell>
          <cell r="Q132">
            <v>2500</v>
          </cell>
        </row>
        <row r="133">
          <cell r="C133" t="str">
            <v>MABB9904074Y0</v>
          </cell>
          <cell r="E133" t="str">
            <v>NP 11</v>
          </cell>
          <cell r="F133" t="str">
            <v>Braulio Raul Martinez Barrientos NP11</v>
          </cell>
          <cell r="Q133">
            <v>2287.12</v>
          </cell>
        </row>
        <row r="134">
          <cell r="C134" t="str">
            <v>MOGN8210141K4</v>
          </cell>
          <cell r="E134" t="str">
            <v>NP 12</v>
          </cell>
          <cell r="F134" t="str">
            <v>Neyra Janeth Morales Gordillo  NP 12</v>
          </cell>
          <cell r="Q134">
            <v>3213.45</v>
          </cell>
        </row>
        <row r="135">
          <cell r="C135" t="str">
            <v>GAHU881229K62</v>
          </cell>
          <cell r="E135" t="str">
            <v>NP 13</v>
          </cell>
          <cell r="F135" t="str">
            <v>Ulber Alonso Garcia Hernandez NP 13</v>
          </cell>
          <cell r="Q135">
            <v>3427.63</v>
          </cell>
        </row>
        <row r="136">
          <cell r="C136" t="str">
            <v>AUAG8210034J6</v>
          </cell>
          <cell r="E136" t="str">
            <v>NP 14</v>
          </cell>
          <cell r="F136" t="str">
            <v>Gerardo Aguilar Aquino NP14</v>
          </cell>
          <cell r="Q136">
            <v>2752.7</v>
          </cell>
        </row>
        <row r="137">
          <cell r="C137" t="str">
            <v>VAMH810102JZ6</v>
          </cell>
          <cell r="E137" t="str">
            <v>NTla20</v>
          </cell>
          <cell r="F137" t="str">
            <v>Hector Miguel Vazquez Mendieta</v>
          </cell>
          <cell r="Q137">
            <v>2500</v>
          </cell>
        </row>
        <row r="138">
          <cell r="C138" t="str">
            <v>OOTR751018BF7</v>
          </cell>
          <cell r="E138" t="str">
            <v>NTla21</v>
          </cell>
          <cell r="F138" t="str">
            <v>Raul  Ocotitla Tellez Tla21</v>
          </cell>
          <cell r="Q138">
            <v>1744.6</v>
          </cell>
        </row>
        <row r="139">
          <cell r="C139" t="str">
            <v>OOTR751018BF7</v>
          </cell>
          <cell r="E139" t="str">
            <v>NTla21</v>
          </cell>
          <cell r="F139" t="str">
            <v>-</v>
          </cell>
          <cell r="Q139">
            <v>0</v>
          </cell>
        </row>
        <row r="140">
          <cell r="C140" t="str">
            <v>CUAA010523NL4</v>
          </cell>
          <cell r="E140" t="str">
            <v>NTla22</v>
          </cell>
          <cell r="F140" t="str">
            <v xml:space="preserve">Alexis Cuatecontzi Ahuatzi </v>
          </cell>
          <cell r="Q140">
            <v>1744.6</v>
          </cell>
        </row>
        <row r="141">
          <cell r="C141" t="str">
            <v>FOAJ910725Q91</v>
          </cell>
          <cell r="E141" t="str">
            <v>NTla23</v>
          </cell>
          <cell r="F141" t="str">
            <v xml:space="preserve">Jonathan Flores Arrieta </v>
          </cell>
          <cell r="Q141">
            <v>2809.18</v>
          </cell>
        </row>
        <row r="142">
          <cell r="C142" t="str">
            <v>FOMG771212P90</v>
          </cell>
          <cell r="E142" t="str">
            <v>NTla24</v>
          </cell>
          <cell r="F142" t="str">
            <v>Guadalupe  Flores Meneses Ntla24</v>
          </cell>
          <cell r="Q142">
            <v>3272.55</v>
          </cell>
        </row>
        <row r="143">
          <cell r="C143" t="str">
            <v>SADM981120UXA</v>
          </cell>
          <cell r="E143" t="str">
            <v>NTla25</v>
          </cell>
          <cell r="F143" t="str">
            <v>Monserrat Sanchez Davila Tlax Mon 10</v>
          </cell>
          <cell r="Q143">
            <v>1744.6</v>
          </cell>
        </row>
        <row r="144">
          <cell r="C144" t="str">
            <v>RARE941211DN8</v>
          </cell>
          <cell r="E144" t="str">
            <v>NTla27</v>
          </cell>
          <cell r="F144" t="str">
            <v>Edith Guadalupe del Razo Romero Ntla27</v>
          </cell>
          <cell r="Q144">
            <v>1744.6</v>
          </cell>
        </row>
        <row r="145">
          <cell r="C145" t="str">
            <v>RARE941211DN8</v>
          </cell>
          <cell r="E145" t="str">
            <v>NTla27</v>
          </cell>
          <cell r="F145" t="str">
            <v>-</v>
          </cell>
          <cell r="Q145">
            <v>0</v>
          </cell>
        </row>
        <row r="146">
          <cell r="C146" t="str">
            <v>CELV830123TF3</v>
          </cell>
          <cell r="E146" t="str">
            <v>NTla28</v>
          </cell>
          <cell r="F146" t="str">
            <v>Victor G. Cervantes Tla28</v>
          </cell>
          <cell r="Q146">
            <v>1744.6</v>
          </cell>
        </row>
        <row r="147">
          <cell r="C147" t="str">
            <v>FOTD831229UL3</v>
          </cell>
          <cell r="E147" t="str">
            <v>NTla30</v>
          </cell>
          <cell r="F147" t="str">
            <v>David Flores Teomitzi Tlax Mon09</v>
          </cell>
          <cell r="Q147">
            <v>1744.6</v>
          </cell>
        </row>
        <row r="148">
          <cell r="C148" t="str">
            <v>HEGU050413117</v>
          </cell>
          <cell r="E148" t="str">
            <v>NTla33</v>
          </cell>
          <cell r="F148" t="str">
            <v>Uriel Hernandez Gonzalez</v>
          </cell>
          <cell r="Q148">
            <v>1744.6</v>
          </cell>
        </row>
        <row r="149">
          <cell r="C149" t="str">
            <v>HEHE821104PK6</v>
          </cell>
          <cell r="E149" t="str">
            <v>NTlax CK01</v>
          </cell>
          <cell r="F149" t="str">
            <v>Eulalia Hernandez Hernandez CK 01</v>
          </cell>
          <cell r="Q149">
            <v>2749.09</v>
          </cell>
        </row>
        <row r="150">
          <cell r="C150"/>
          <cell r="E150" t="str">
            <v>NTlax CK02</v>
          </cell>
          <cell r="F150" t="str">
            <v>Jose Antonio Bello Reyes NTlax CK02</v>
          </cell>
          <cell r="Q150">
            <v>1744.6</v>
          </cell>
        </row>
        <row r="151">
          <cell r="C151" t="str">
            <v>MOMA880302123</v>
          </cell>
          <cell r="E151" t="str">
            <v>NTlax CK03</v>
          </cell>
          <cell r="F151" t="str">
            <v xml:space="preserve">Arely Molina Marques </v>
          </cell>
          <cell r="Q151">
            <v>4539.07</v>
          </cell>
        </row>
        <row r="152">
          <cell r="C152" t="str">
            <v>SAGS780623K7A</v>
          </cell>
          <cell r="E152" t="str">
            <v>NTlax CK04</v>
          </cell>
          <cell r="F152" t="str">
            <v>Sergio Saldaña Garcia</v>
          </cell>
          <cell r="Q152">
            <v>2737.38</v>
          </cell>
        </row>
        <row r="153">
          <cell r="C153" t="str">
            <v>BOVJ740103TF3</v>
          </cell>
          <cell r="E153" t="str">
            <v>NTlax CK05</v>
          </cell>
          <cell r="F153" t="str">
            <v xml:space="preserve">Jorge Antonio Bonilla Valerio </v>
          </cell>
          <cell r="Q153">
            <v>1744.6</v>
          </cell>
        </row>
        <row r="154">
          <cell r="C154" t="str">
            <v>BERA920805LA1</v>
          </cell>
          <cell r="E154" t="str">
            <v>NTlax CK06</v>
          </cell>
          <cell r="F154" t="str">
            <v>Anabel Becerril Rodriguez TalxCK06</v>
          </cell>
          <cell r="Q154">
            <v>1744.6</v>
          </cell>
        </row>
        <row r="155">
          <cell r="C155" t="str">
            <v>VASJ961109TJ2</v>
          </cell>
          <cell r="E155" t="str">
            <v>NTlax CK07</v>
          </cell>
          <cell r="F155" t="str">
            <v>Jaqueline Vazquez Sanchez NTlax CK 07</v>
          </cell>
          <cell r="Q155">
            <v>2336.37</v>
          </cell>
        </row>
        <row r="156">
          <cell r="C156" t="str">
            <v>GASB860918IH0</v>
          </cell>
          <cell r="E156" t="str">
            <v>NTlax CK08</v>
          </cell>
          <cell r="F156" t="str">
            <v>Blanca Aide Garcia Sarmiento NTlax CK08</v>
          </cell>
          <cell r="Q156">
            <v>1744.6</v>
          </cell>
        </row>
        <row r="157">
          <cell r="C157" t="str">
            <v>HEEF8307079T0</v>
          </cell>
          <cell r="E157" t="str">
            <v>NTlax CK09</v>
          </cell>
          <cell r="F157" t="str">
            <v>Fermín Hernández Escobar</v>
          </cell>
          <cell r="Q157">
            <v>3055.64</v>
          </cell>
        </row>
        <row r="158">
          <cell r="C158" t="str">
            <v>GETJ981219NK0</v>
          </cell>
          <cell r="E158" t="str">
            <v>NTlax CK10</v>
          </cell>
          <cell r="F158" t="str">
            <v xml:space="preserve">Juan Pablo George Tizapantzi </v>
          </cell>
          <cell r="Q158">
            <v>3236.67</v>
          </cell>
        </row>
        <row r="159">
          <cell r="C159"/>
          <cell r="E159" t="str">
            <v>OAX RTM 01</v>
          </cell>
          <cell r="F159" t="str">
            <v>Miriam Ivete Martinez Gonzalez Oax RTM 01</v>
          </cell>
          <cell r="Q159">
            <v>4052.9</v>
          </cell>
        </row>
        <row r="160">
          <cell r="C160"/>
          <cell r="E160" t="str">
            <v>OAX RTM 02</v>
          </cell>
          <cell r="F160" t="str">
            <v>Sylvia Susana Figueroa Barradas OAX RTM 02</v>
          </cell>
          <cell r="Q160">
            <v>3185.26</v>
          </cell>
        </row>
        <row r="161">
          <cell r="C161"/>
          <cell r="E161" t="str">
            <v>OAX RTM 04</v>
          </cell>
          <cell r="F161" t="str">
            <v>Silvia Maria Flores Dominguez Oax RTM 04</v>
          </cell>
          <cell r="Q161">
            <v>3230.05</v>
          </cell>
        </row>
        <row r="162">
          <cell r="C162"/>
          <cell r="E162" t="str">
            <v>OAX RTM 05</v>
          </cell>
          <cell r="F162" t="str">
            <v>Jorge Alberto Lopez Amaya Oax RTM 05</v>
          </cell>
          <cell r="Q162">
            <v>3071.48</v>
          </cell>
        </row>
        <row r="163">
          <cell r="C163"/>
          <cell r="E163" t="str">
            <v>OAX RTM 07</v>
          </cell>
          <cell r="F163" t="str">
            <v>Abisaí Nicolas Lopez OAX RTM 07</v>
          </cell>
          <cell r="Q163">
            <v>2314.63</v>
          </cell>
        </row>
        <row r="164">
          <cell r="C164"/>
          <cell r="E164" t="str">
            <v>OAX RTM 08</v>
          </cell>
          <cell r="F164" t="str">
            <v>Nestor Enriquez Hernandez OAX RTM 08</v>
          </cell>
          <cell r="Q164">
            <v>3098.18</v>
          </cell>
        </row>
        <row r="165">
          <cell r="C165" t="str">
            <v>PIMJ8501095D7</v>
          </cell>
          <cell r="E165" t="str">
            <v>OaxA 01</v>
          </cell>
          <cell r="F165" t="str">
            <v>Julian Pizarro Montaño OaxA 01</v>
          </cell>
          <cell r="Q165">
            <v>2281.9699999999998</v>
          </cell>
        </row>
        <row r="166">
          <cell r="C166" t="str">
            <v>RAAD990527DX4</v>
          </cell>
          <cell r="E166" t="str">
            <v>OaxA 02</v>
          </cell>
          <cell r="F166" t="str">
            <v>Darwin Enrique Ramirez Acate OaxA 02</v>
          </cell>
          <cell r="Q166">
            <v>1759.9</v>
          </cell>
        </row>
        <row r="167">
          <cell r="C167" t="str">
            <v>VAVA8601149L6</v>
          </cell>
          <cell r="E167" t="str">
            <v>OaxA 03</v>
          </cell>
          <cell r="F167" t="str">
            <v>Adriana Vargas Villavicencio OaxA 03</v>
          </cell>
          <cell r="Q167">
            <v>1751.08</v>
          </cell>
        </row>
        <row r="168">
          <cell r="C168" t="str">
            <v>MALD831211KW6</v>
          </cell>
          <cell r="E168" t="str">
            <v>OaxA 04</v>
          </cell>
          <cell r="F168" t="str">
            <v>Daniel Guadalupe Martinez Lara OaxA 04</v>
          </cell>
          <cell r="Q168">
            <v>2344.88</v>
          </cell>
        </row>
        <row r="169">
          <cell r="C169" t="str">
            <v>SAML850310C37</v>
          </cell>
          <cell r="E169" t="str">
            <v>OaxA 05</v>
          </cell>
          <cell r="F169" t="str">
            <v>Luis Manuel Santiago Murcio OaxA 05</v>
          </cell>
          <cell r="Q169">
            <v>2959.16</v>
          </cell>
        </row>
        <row r="170">
          <cell r="C170" t="str">
            <v>SAPL0306248T3</v>
          </cell>
          <cell r="E170" t="str">
            <v>OaxA 06</v>
          </cell>
          <cell r="F170" t="str">
            <v>Lizeth Ariana Santiago Pablo OaxA 06</v>
          </cell>
          <cell r="Q170">
            <v>1750.88</v>
          </cell>
        </row>
        <row r="171">
          <cell r="C171" t="str">
            <v>CUBJ771103CTA</v>
          </cell>
          <cell r="E171" t="str">
            <v>OaxA 07</v>
          </cell>
          <cell r="F171" t="str">
            <v>Juan Carlos Cruz Bello OaxA 07</v>
          </cell>
          <cell r="Q171">
            <v>1763.3</v>
          </cell>
        </row>
        <row r="172">
          <cell r="C172" t="str">
            <v>SAGA8904206S7</v>
          </cell>
          <cell r="E172" t="str">
            <v>OaxA 08</v>
          </cell>
          <cell r="F172" t="str">
            <v>Jose Alfredo Santiago Gomez OaxA 10</v>
          </cell>
          <cell r="Q172">
            <v>1754.26</v>
          </cell>
        </row>
        <row r="173">
          <cell r="C173" t="str">
            <v>ROPV040731818</v>
          </cell>
          <cell r="E173" t="str">
            <v>OaxA 09</v>
          </cell>
          <cell r="F173" t="str">
            <v>Victor Manuel Rojas Peralta OaxA 09</v>
          </cell>
          <cell r="Q173">
            <v>1753.19</v>
          </cell>
        </row>
        <row r="174">
          <cell r="C174" t="str">
            <v>OIRR8808225D3</v>
          </cell>
          <cell r="E174" t="str">
            <v>OaxA 12</v>
          </cell>
          <cell r="F174" t="str">
            <v>Rosaura Alejandra Ortiz Ramirez OaxA 12</v>
          </cell>
          <cell r="Q174">
            <v>1745.74</v>
          </cell>
        </row>
        <row r="175">
          <cell r="C175" t="str">
            <v>OIRR8808225D3</v>
          </cell>
          <cell r="E175" t="str">
            <v>OaxA 12</v>
          </cell>
          <cell r="F175" t="str">
            <v>-</v>
          </cell>
          <cell r="Q175">
            <v>0</v>
          </cell>
        </row>
        <row r="176">
          <cell r="C176" t="str">
            <v>RAVA8605231S8</v>
          </cell>
          <cell r="E176" t="str">
            <v>OaxK 01</v>
          </cell>
          <cell r="F176" t="str">
            <v>Azarias Ramos Villanueva OaxK01</v>
          </cell>
          <cell r="Q176">
            <v>4381.63</v>
          </cell>
        </row>
        <row r="177">
          <cell r="C177" t="str">
            <v>MELJ7102183VA</v>
          </cell>
          <cell r="E177" t="str">
            <v>OaxK 02</v>
          </cell>
          <cell r="F177" t="str">
            <v>Juan  Mendoza Lopez OAX K02</v>
          </cell>
          <cell r="Q177">
            <v>3122.86</v>
          </cell>
        </row>
        <row r="178">
          <cell r="C178" t="str">
            <v>AUGM810503TZ6</v>
          </cell>
          <cell r="E178" t="str">
            <v>OaxK 03</v>
          </cell>
          <cell r="F178" t="str">
            <v>Magali Aguirre Gasca Cortes K03</v>
          </cell>
          <cell r="Q178">
            <v>3425.41</v>
          </cell>
        </row>
        <row r="179">
          <cell r="C179" t="str">
            <v>MACJ8002032T1</v>
          </cell>
          <cell r="E179" t="str">
            <v>OaxK 04</v>
          </cell>
          <cell r="F179" t="str">
            <v>Juan Carlos Martínez Castillejos OaxK 04</v>
          </cell>
          <cell r="Q179">
            <v>3678.14</v>
          </cell>
        </row>
        <row r="180">
          <cell r="C180" t="str">
            <v>MAAA900814UV1</v>
          </cell>
          <cell r="E180" t="str">
            <v>OaxK 05</v>
          </cell>
          <cell r="F180" t="str">
            <v>José Alfredo Marin Aguilar OaxK05</v>
          </cell>
          <cell r="Q180">
            <v>3081.07</v>
          </cell>
        </row>
        <row r="181">
          <cell r="C181" t="str">
            <v>GOGF830714L27</v>
          </cell>
          <cell r="E181" t="str">
            <v>OaxK 06</v>
          </cell>
          <cell r="F181" t="str">
            <v>Fanny Priscila Gonzales Garcia OaxK06</v>
          </cell>
          <cell r="Q181">
            <v>3276.15</v>
          </cell>
        </row>
        <row r="182">
          <cell r="C182" t="str">
            <v>RAGS8104037P5</v>
          </cell>
          <cell r="E182" t="str">
            <v>Oaxk 07</v>
          </cell>
          <cell r="F182" t="str">
            <v>Sergio Ramos García OaxK07</v>
          </cell>
          <cell r="Q182">
            <v>3574.03</v>
          </cell>
        </row>
        <row r="183">
          <cell r="C183" t="str">
            <v>VAAB771113EN8</v>
          </cell>
          <cell r="E183" t="str">
            <v>Oaxk 08</v>
          </cell>
          <cell r="F183" t="str">
            <v>Bricia Patricia Vargas Aragón Oax K08</v>
          </cell>
          <cell r="Q183">
            <v>3158.81</v>
          </cell>
        </row>
        <row r="184">
          <cell r="C184" t="str">
            <v>RORC8605275YA</v>
          </cell>
          <cell r="E184" t="str">
            <v>OaxK 09</v>
          </cell>
          <cell r="F184" t="str">
            <v>Carolina Rojas Ramirez OaxK 09</v>
          </cell>
          <cell r="Q184">
            <v>3496.23</v>
          </cell>
        </row>
        <row r="185">
          <cell r="C185" t="str">
            <v>GAMJ810301TF8</v>
          </cell>
          <cell r="E185" t="str">
            <v>OaxK 10</v>
          </cell>
          <cell r="F185" t="str">
            <v>José García Melendez OAxK10</v>
          </cell>
          <cell r="Q185">
            <v>4551.8500000000004</v>
          </cell>
        </row>
        <row r="186">
          <cell r="C186" t="str">
            <v>GAJT860525RX8</v>
          </cell>
          <cell r="E186" t="str">
            <v>OaxK 11</v>
          </cell>
          <cell r="F186" t="str">
            <v>Trinidad García Jimenez OaxK11</v>
          </cell>
          <cell r="Q186">
            <v>3285.09</v>
          </cell>
        </row>
        <row r="187">
          <cell r="C187" t="str">
            <v>SUMG870424LT0</v>
          </cell>
          <cell r="E187" t="str">
            <v>OaxN 01</v>
          </cell>
          <cell r="F187" t="str">
            <v>Grimaldi Gilberto Suarez Montes OaxN01</v>
          </cell>
          <cell r="Q187">
            <v>1750.37</v>
          </cell>
        </row>
        <row r="188">
          <cell r="C188" t="str">
            <v>MOCI960911824</v>
          </cell>
          <cell r="E188" t="str">
            <v>OaxN 02</v>
          </cell>
          <cell r="F188" t="str">
            <v>Irving Uriel Morales Carrasco OAX N02</v>
          </cell>
          <cell r="Q188">
            <v>3627.37</v>
          </cell>
        </row>
        <row r="189">
          <cell r="C189" t="str">
            <v>IIQJ860918465</v>
          </cell>
          <cell r="E189" t="str">
            <v>OaxN 03</v>
          </cell>
          <cell r="F189" t="str">
            <v>Josefhad Idiaquez Quiroz OaxN 03</v>
          </cell>
          <cell r="Q189">
            <v>3708.88</v>
          </cell>
        </row>
        <row r="190">
          <cell r="C190" t="str">
            <v>OECA8312124N2</v>
          </cell>
          <cell r="E190" t="str">
            <v>OaxN 04</v>
          </cell>
          <cell r="F190" t="str">
            <v>Jose Angel Ortega Cortez</v>
          </cell>
          <cell r="Q190">
            <v>3385.93</v>
          </cell>
        </row>
        <row r="191">
          <cell r="C191" t="str">
            <v>LOCJ9112024V2</v>
          </cell>
          <cell r="E191" t="str">
            <v>OaxN 05</v>
          </cell>
          <cell r="F191" t="str">
            <v>Javier Arturo Lopez Cruz OaxN05</v>
          </cell>
          <cell r="Q191">
            <v>3060.38</v>
          </cell>
        </row>
        <row r="192">
          <cell r="C192" t="str">
            <v>HEQA820313K77</v>
          </cell>
          <cell r="E192" t="str">
            <v>OaxN 06</v>
          </cell>
          <cell r="F192" t="str">
            <v>Alejandro Hernández Quero OAXN06</v>
          </cell>
          <cell r="Q192">
            <v>4550.17</v>
          </cell>
        </row>
        <row r="193">
          <cell r="C193" t="str">
            <v>SICO900930AM0</v>
          </cell>
          <cell r="E193" t="str">
            <v>OaxN 07</v>
          </cell>
          <cell r="F193" t="str">
            <v>Oscar Abdel  Silva Cruz OaxN 07</v>
          </cell>
          <cell r="Q193">
            <v>3362.72</v>
          </cell>
        </row>
        <row r="194">
          <cell r="C194" t="str">
            <v>HEGA821021I59</v>
          </cell>
          <cell r="E194" t="str">
            <v>OaxN 08</v>
          </cell>
          <cell r="F194" t="str">
            <v xml:space="preserve">Jeanette  Hernandez Garcia </v>
          </cell>
          <cell r="Q194">
            <v>4414.58</v>
          </cell>
        </row>
        <row r="195">
          <cell r="C195" t="str">
            <v>VACANTEOAXN09</v>
          </cell>
          <cell r="E195" t="str">
            <v>OaxN 09</v>
          </cell>
          <cell r="F195" t="str">
            <v>Vacante OaxN 09</v>
          </cell>
          <cell r="Q195">
            <v>3447.65</v>
          </cell>
        </row>
        <row r="196">
          <cell r="C196" t="str">
            <v>LUJV770610JV8</v>
          </cell>
          <cell r="E196" t="str">
            <v>OaxN 10</v>
          </cell>
          <cell r="F196" t="str">
            <v>Victor Manuel Luis José OaxN10</v>
          </cell>
          <cell r="Q196">
            <v>4453.67</v>
          </cell>
        </row>
        <row r="197">
          <cell r="C197" t="str">
            <v>RARH820708QP8</v>
          </cell>
          <cell r="E197" t="str">
            <v>OaxN 11</v>
          </cell>
          <cell r="F197" t="str">
            <v>Heriberto Ramírez Ramírez OAXN 11</v>
          </cell>
          <cell r="Q197">
            <v>4569.93</v>
          </cell>
        </row>
        <row r="198">
          <cell r="C198" t="str">
            <v>GOAM850727BN2</v>
          </cell>
          <cell r="E198" t="str">
            <v>OaxN 12</v>
          </cell>
          <cell r="F198" t="str">
            <v>Misael Gonzalez Aquino OaxN12</v>
          </cell>
          <cell r="Q198">
            <v>4532.82</v>
          </cell>
        </row>
        <row r="199">
          <cell r="C199" t="str">
            <v>VACANTEORIAO01</v>
          </cell>
          <cell r="E199" t="str">
            <v>ORI AO 01</v>
          </cell>
          <cell r="F199" t="str">
            <v>Vacante ORI AO 01</v>
          </cell>
          <cell r="Q199">
            <v>3021.83</v>
          </cell>
        </row>
        <row r="200">
          <cell r="C200" t="str">
            <v>DIBR790801GK6</v>
          </cell>
          <cell r="E200" t="str">
            <v>ORI AO 02</v>
          </cell>
          <cell r="F200" t="str">
            <v xml:space="preserve">Ruben Diaz Bazan </v>
          </cell>
          <cell r="Q200">
            <v>2263.5</v>
          </cell>
        </row>
        <row r="201">
          <cell r="C201" t="str">
            <v>DOGE810816EH5</v>
          </cell>
          <cell r="E201" t="str">
            <v>ORI AO 03</v>
          </cell>
          <cell r="F201" t="str">
            <v>Efren Domimguez Gomez AO 03</v>
          </cell>
          <cell r="Q201">
            <v>1744.6</v>
          </cell>
        </row>
        <row r="202">
          <cell r="C202" t="str">
            <v>LOCG821219KN3</v>
          </cell>
          <cell r="E202" t="str">
            <v>ORI AO 04</v>
          </cell>
          <cell r="F202" t="str">
            <v>Guillermo Lozano Cruz ORI AO 04</v>
          </cell>
          <cell r="Q202">
            <v>3058.28</v>
          </cell>
        </row>
        <row r="203">
          <cell r="C203" t="str">
            <v>PESO751207BR6</v>
          </cell>
          <cell r="E203" t="str">
            <v>ORI AO 05</v>
          </cell>
          <cell r="F203" t="str">
            <v>Oscar Perez Sanchez OA 05</v>
          </cell>
          <cell r="Q203">
            <v>3224.38</v>
          </cell>
        </row>
        <row r="204">
          <cell r="C204" t="str">
            <v>CARJ831121315</v>
          </cell>
          <cell r="E204" t="str">
            <v>ORI AO 06</v>
          </cell>
          <cell r="F204" t="str">
            <v>Jonathan Castro Ramos OA06</v>
          </cell>
          <cell r="Q204">
            <v>3644.93</v>
          </cell>
        </row>
        <row r="205">
          <cell r="C205" t="str">
            <v>SAXD8312242C5</v>
          </cell>
          <cell r="E205" t="str">
            <v>ORI AO 08</v>
          </cell>
          <cell r="F205" t="str">
            <v>Diego Sanchez Xocua</v>
          </cell>
          <cell r="Q205">
            <v>2500</v>
          </cell>
        </row>
        <row r="206">
          <cell r="C206" t="str">
            <v>VACANTEORIAO09</v>
          </cell>
          <cell r="E206" t="str">
            <v>ORI AO 08</v>
          </cell>
          <cell r="F206" t="str">
            <v>Vacante ORI AO 08</v>
          </cell>
          <cell r="Q206">
            <v>2500</v>
          </cell>
        </row>
        <row r="207">
          <cell r="C207" t="str">
            <v>RAVJ8812048X9</v>
          </cell>
          <cell r="E207" t="str">
            <v>ORI AO 09</v>
          </cell>
          <cell r="F207" t="str">
            <v>Juan Jose Ramos Velazquez ORI AO 09</v>
          </cell>
          <cell r="Q207">
            <v>2435.33</v>
          </cell>
        </row>
        <row r="208">
          <cell r="C208" t="str">
            <v>LOJG911212T7A</v>
          </cell>
          <cell r="E208" t="str">
            <v>ORI CON 01</v>
          </cell>
          <cell r="F208" t="str">
            <v xml:space="preserve">Maria Guadalupe  Lopez Jimenez </v>
          </cell>
          <cell r="Q208">
            <v>2372.16</v>
          </cell>
        </row>
        <row r="209">
          <cell r="C209" t="str">
            <v>GUGR800320334</v>
          </cell>
          <cell r="E209" t="str">
            <v>ORI CON 02</v>
          </cell>
          <cell r="F209" t="str">
            <v>Rogelio Guerra Garcia ORI CON 02</v>
          </cell>
          <cell r="Q209">
            <v>1744.6</v>
          </cell>
        </row>
        <row r="210">
          <cell r="C210" t="str">
            <v>PEBJ850318SV9</v>
          </cell>
          <cell r="E210" t="str">
            <v>ORI CON 03</v>
          </cell>
          <cell r="F210" t="str">
            <v>Josue Perez Bermudez</v>
          </cell>
          <cell r="Q210">
            <v>1744.6</v>
          </cell>
        </row>
        <row r="211">
          <cell r="C211" t="str">
            <v>HECD990505AC5</v>
          </cell>
          <cell r="E211" t="str">
            <v>ORI CON 04</v>
          </cell>
          <cell r="F211" t="str">
            <v>David Aldayr Hernandez Colmenares</v>
          </cell>
          <cell r="Q211">
            <v>2505.38</v>
          </cell>
        </row>
        <row r="212">
          <cell r="C212" t="str">
            <v>VEMM820503CM9</v>
          </cell>
          <cell r="E212" t="str">
            <v>ORI CON 05</v>
          </cell>
          <cell r="F212" t="str">
            <v>Milton Alberto Vera Miranda</v>
          </cell>
          <cell r="Q212">
            <v>2500</v>
          </cell>
        </row>
        <row r="213">
          <cell r="C213" t="str">
            <v>MURC9103189G9</v>
          </cell>
          <cell r="E213" t="str">
            <v>ORI CON 06</v>
          </cell>
          <cell r="F213" t="str">
            <v>Cirilo Roberto Muñoz Rojas</v>
          </cell>
          <cell r="Q213">
            <v>2500</v>
          </cell>
        </row>
        <row r="214">
          <cell r="C214" t="str">
            <v>LOJE870823EK8</v>
          </cell>
          <cell r="E214" t="str">
            <v>ORI CON 09</v>
          </cell>
          <cell r="F214" t="str">
            <v xml:space="preserve">Erika Natalia Lopez Jimenez </v>
          </cell>
          <cell r="Q214">
            <v>1744.6</v>
          </cell>
        </row>
        <row r="215">
          <cell r="C215" t="str">
            <v>LOJE870823EK8</v>
          </cell>
          <cell r="E215" t="str">
            <v>ORI CON 09</v>
          </cell>
          <cell r="F215" t="str">
            <v>-</v>
          </cell>
          <cell r="Q215">
            <v>0</v>
          </cell>
        </row>
        <row r="216">
          <cell r="C216"/>
          <cell r="E216" t="str">
            <v>ORI RTM 10</v>
          </cell>
          <cell r="F216" t="str">
            <v xml:space="preserve">Miguel Ángel Solis Cabrera </v>
          </cell>
          <cell r="Q216">
            <v>4630.68</v>
          </cell>
        </row>
        <row r="217">
          <cell r="C217"/>
          <cell r="E217" t="str">
            <v>ORI RTM 11</v>
          </cell>
          <cell r="F217" t="str">
            <v>Santos de Jesus Romero Luna ORI RTM 11</v>
          </cell>
          <cell r="Q217">
            <v>4657.8</v>
          </cell>
        </row>
        <row r="218">
          <cell r="C218"/>
          <cell r="E218" t="str">
            <v>ORI RTM 14</v>
          </cell>
          <cell r="F218" t="str">
            <v>Ricardo Huerta Peña ORI RTM 14</v>
          </cell>
          <cell r="Q218">
            <v>1744.6</v>
          </cell>
        </row>
        <row r="219">
          <cell r="C219" t="str">
            <v>OORI871118UV4</v>
          </cell>
          <cell r="E219" t="str">
            <v>Orizaba Col-Kel 01</v>
          </cell>
          <cell r="F219" t="str">
            <v>Jose Israel Osorio Romero Orizaba Col-Kel 01</v>
          </cell>
          <cell r="Q219">
            <v>1744.6</v>
          </cell>
        </row>
        <row r="220">
          <cell r="C220" t="str">
            <v>SIJC900616MH9</v>
          </cell>
          <cell r="E220" t="str">
            <v>Orizaba Col-Kel 02</v>
          </cell>
          <cell r="F220" t="str">
            <v>Carolina Simon Jourdan Orizaba Col-Kel 02</v>
          </cell>
          <cell r="Q220">
            <v>1744.6</v>
          </cell>
        </row>
        <row r="221">
          <cell r="C221" t="str">
            <v>DORA720926D22</v>
          </cell>
          <cell r="E221" t="str">
            <v>Orizaba Col-Kel 03</v>
          </cell>
          <cell r="F221" t="str">
            <v xml:space="preserve">Agustín Dorantes Rodriguez </v>
          </cell>
          <cell r="Q221">
            <v>1744.6</v>
          </cell>
        </row>
        <row r="222">
          <cell r="C222" t="str">
            <v>PECS680414NKA</v>
          </cell>
          <cell r="E222" t="str">
            <v>Orizaba Col-Kel 04</v>
          </cell>
          <cell r="F222" t="str">
            <v>Salvador Perez Castillo Orizaba Col-Kel 04</v>
          </cell>
          <cell r="Q222">
            <v>1744.6</v>
          </cell>
        </row>
        <row r="223">
          <cell r="C223" t="str">
            <v>OIRC850712LQ1</v>
          </cell>
          <cell r="E223" t="str">
            <v>Orizaba Col-Kel 05</v>
          </cell>
          <cell r="F223" t="str">
            <v>Cesar Olivares Reyes Orizaba Col-Kel 05</v>
          </cell>
          <cell r="Q223">
            <v>1744.6</v>
          </cell>
        </row>
        <row r="224">
          <cell r="C224" t="str">
            <v>COGR820607UF1</v>
          </cell>
          <cell r="E224" t="str">
            <v>Orizaba Col-Kel 06</v>
          </cell>
          <cell r="F224" t="str">
            <v>Roberto Corona Garcia Orizaba Col-Kel 06</v>
          </cell>
          <cell r="Q224">
            <v>2336.2600000000002</v>
          </cell>
        </row>
        <row r="225">
          <cell r="C225" t="str">
            <v>EEAR8907108E7</v>
          </cell>
          <cell r="E225" t="str">
            <v>Orizaba Col-Kel 07</v>
          </cell>
          <cell r="F225" t="str">
            <v>Roberto Carlos  Espejo Aquino Col-Kel 07</v>
          </cell>
          <cell r="Q225">
            <v>1744.6</v>
          </cell>
        </row>
        <row r="226">
          <cell r="C226" t="str">
            <v>CAHO960301D34</v>
          </cell>
          <cell r="E226" t="str">
            <v>Orizaba Col-Kel 08</v>
          </cell>
          <cell r="F226" t="str">
            <v xml:space="preserve">Oscar Rosendo Castillo Hernandez </v>
          </cell>
          <cell r="Q226">
            <v>2340.84</v>
          </cell>
        </row>
        <row r="227">
          <cell r="C227" t="str">
            <v>ZUMC871026EI3</v>
          </cell>
          <cell r="E227" t="str">
            <v>Orizaba Col-Kel 09</v>
          </cell>
          <cell r="F227" t="str">
            <v>Christian Zuñiga Mendez Orizaba Col-Kel 09</v>
          </cell>
          <cell r="Q227">
            <v>1744.6</v>
          </cell>
        </row>
        <row r="228">
          <cell r="C228" t="str">
            <v>GOSM78080871A</v>
          </cell>
          <cell r="E228" t="str">
            <v>Orizaba Mon01</v>
          </cell>
          <cell r="F228" t="str">
            <v>Maximino Gomez Sanchez Orizaba Mon01</v>
          </cell>
          <cell r="Q228">
            <v>3404.1</v>
          </cell>
        </row>
        <row r="229">
          <cell r="C229" t="str">
            <v>LOBK801031SG0</v>
          </cell>
          <cell r="E229" t="str">
            <v>Orizaba Mon02</v>
          </cell>
          <cell r="F229" t="str">
            <v>Karina  Lopez Blanco Mon02</v>
          </cell>
          <cell r="Q229">
            <v>3229.89</v>
          </cell>
        </row>
        <row r="230">
          <cell r="C230" t="str">
            <v>VASI8701262S9</v>
          </cell>
          <cell r="E230" t="str">
            <v>Orizaba Mon03</v>
          </cell>
          <cell r="F230" t="str">
            <v>Iván Valente Sánchez Orizaba Mon03</v>
          </cell>
          <cell r="Q230">
            <v>2984.03</v>
          </cell>
        </row>
        <row r="231">
          <cell r="C231" t="str">
            <v>HEJL9005252N0</v>
          </cell>
          <cell r="E231" t="str">
            <v>Orizaba Mon04</v>
          </cell>
          <cell r="F231" t="str">
            <v>Luis Julian Hernandez Jimenez Mon 04</v>
          </cell>
          <cell r="Q231">
            <v>2901.45</v>
          </cell>
        </row>
        <row r="232">
          <cell r="C232" t="str">
            <v>AARJ861221SJ8</v>
          </cell>
          <cell r="E232" t="str">
            <v>Orizaba Mon05</v>
          </cell>
          <cell r="F232" t="str">
            <v xml:space="preserve">Julián Adauta Rodríguez </v>
          </cell>
          <cell r="Q232">
            <v>3618.11</v>
          </cell>
        </row>
        <row r="233">
          <cell r="C233" t="str">
            <v>PAME9404184J3</v>
          </cell>
          <cell r="E233" t="str">
            <v>Orizaba Mon06</v>
          </cell>
          <cell r="F233" t="str">
            <v>Maria Esther Maldonado Orizaba Mon06</v>
          </cell>
          <cell r="Q233">
            <v>3481.65</v>
          </cell>
        </row>
        <row r="234">
          <cell r="C234" t="str">
            <v>MOMA941018292</v>
          </cell>
          <cell r="E234" t="str">
            <v>Orizaba Mon07</v>
          </cell>
          <cell r="F234" t="str">
            <v>Abigail Morales Mora Orizaba Mon07</v>
          </cell>
          <cell r="Q234">
            <v>1744.6</v>
          </cell>
        </row>
        <row r="235">
          <cell r="C235" t="str">
            <v>RAPG790621GL5</v>
          </cell>
          <cell r="E235" t="str">
            <v>Orizaba Mon08</v>
          </cell>
          <cell r="F235" t="str">
            <v>Gabriel Ramirez Peña Orizaba Mon08</v>
          </cell>
          <cell r="Q235">
            <v>2469.3000000000002</v>
          </cell>
        </row>
        <row r="236">
          <cell r="C236" t="str">
            <v>ROOL871121447</v>
          </cell>
          <cell r="E236" t="str">
            <v>Orizaba Mon09</v>
          </cell>
          <cell r="F236" t="str">
            <v>Karina Rodríguez Ortíz Orizaba Mon09</v>
          </cell>
          <cell r="Q236">
            <v>3407.88</v>
          </cell>
        </row>
        <row r="237">
          <cell r="C237" t="str">
            <v>SOVP6607294Y1</v>
          </cell>
          <cell r="E237" t="str">
            <v>P Izu Col 01</v>
          </cell>
          <cell r="F237" t="str">
            <v xml:space="preserve">Prospero Soto Villate </v>
          </cell>
          <cell r="Q237">
            <v>1744.6</v>
          </cell>
        </row>
        <row r="238">
          <cell r="C238" t="str">
            <v>AERE0301256Z6</v>
          </cell>
          <cell r="E238" t="str">
            <v>P Izu Col 02</v>
          </cell>
          <cell r="F238" t="str">
            <v>Eduardo Javier Ascencio Rojas PIzu Mor 03</v>
          </cell>
          <cell r="Q238">
            <v>2308.14</v>
          </cell>
        </row>
        <row r="239">
          <cell r="C239" t="str">
            <v>MAMG911117267</v>
          </cell>
          <cell r="E239" t="str">
            <v>P Izu Col 03</v>
          </cell>
          <cell r="F239" t="str">
            <v>Gustavo  Angel Mariano</v>
          </cell>
          <cell r="Q239">
            <v>3610.02</v>
          </cell>
        </row>
        <row r="240">
          <cell r="C240" t="str">
            <v>DIEB720305LD3</v>
          </cell>
          <cell r="E240" t="str">
            <v>P Izu Uni 01</v>
          </cell>
          <cell r="F240" t="str">
            <v>Benito Diego Estudillo P Izu Uni 01</v>
          </cell>
          <cell r="Q240">
            <v>3710.15</v>
          </cell>
        </row>
        <row r="241">
          <cell r="C241" t="str">
            <v>CAPA941214P41</v>
          </cell>
          <cell r="E241" t="str">
            <v>P Izu Uni 02</v>
          </cell>
          <cell r="F241" t="str">
            <v xml:space="preserve">Antonio Eduardo Cano Patricio </v>
          </cell>
          <cell r="Q241">
            <v>2947.43</v>
          </cell>
        </row>
        <row r="242">
          <cell r="C242" t="str">
            <v>PIZUUNI03</v>
          </cell>
          <cell r="E242" t="str">
            <v>P Izu Uni 03</v>
          </cell>
          <cell r="F242" t="str">
            <v>Vacante PIzu Uni 03 .</v>
          </cell>
          <cell r="Q242">
            <v>2500</v>
          </cell>
        </row>
        <row r="243">
          <cell r="C243" t="str">
            <v>ROSS770608BV5</v>
          </cell>
          <cell r="E243" t="str">
            <v>PFKC01</v>
          </cell>
          <cell r="F243" t="str">
            <v>Salustina Rojas  Sanchez PFKC01</v>
          </cell>
          <cell r="Q243">
            <v>2894.61</v>
          </cell>
        </row>
        <row r="244">
          <cell r="C244" t="str">
            <v>GUTJ861116MT9</v>
          </cell>
          <cell r="E244" t="str">
            <v>PFKC02</v>
          </cell>
          <cell r="F244" t="str">
            <v>Juan Carlos Gutierrez Tenorio PFKC 02</v>
          </cell>
          <cell r="Q244">
            <v>3011.99</v>
          </cell>
        </row>
        <row r="245">
          <cell r="C245" t="str">
            <v>GOLM850818CY3</v>
          </cell>
          <cell r="E245" t="str">
            <v>PFKC03</v>
          </cell>
          <cell r="F245" t="str">
            <v>Manuel Gómez PFKC03</v>
          </cell>
          <cell r="Q245">
            <v>3035.43</v>
          </cell>
        </row>
        <row r="246">
          <cell r="C246" t="str">
            <v>RERY791111QK6</v>
          </cell>
          <cell r="E246" t="str">
            <v>PFKC04</v>
          </cell>
          <cell r="F246" t="str">
            <v>Yareth Reyes Reyes PFKC04</v>
          </cell>
          <cell r="Q246">
            <v>3745.9</v>
          </cell>
        </row>
        <row r="247">
          <cell r="C247" t="str">
            <v>VADB001022M27</v>
          </cell>
          <cell r="E247" t="str">
            <v>PFKC05</v>
          </cell>
          <cell r="F247" t="str">
            <v>Britney Isabel  Valdez Diaz PFKC05</v>
          </cell>
          <cell r="Q247">
            <v>2832.71</v>
          </cell>
        </row>
        <row r="248">
          <cell r="C248" t="str">
            <v>VADM950918JI6</v>
          </cell>
          <cell r="E248" t="str">
            <v>PFKC06</v>
          </cell>
          <cell r="F248" t="str">
            <v>Miguel Angel  Valdez Diaz PFKC06</v>
          </cell>
          <cell r="Q248">
            <v>3682.01</v>
          </cell>
        </row>
        <row r="249">
          <cell r="C249" t="str">
            <v>TORM870903JA7</v>
          </cell>
          <cell r="E249" t="str">
            <v>PKC 01</v>
          </cell>
          <cell r="F249" t="str">
            <v>Maribel Tochimani Ramos PKC01</v>
          </cell>
          <cell r="Q249">
            <v>3424.03</v>
          </cell>
        </row>
        <row r="250">
          <cell r="C250" t="str">
            <v>COLF8210202X7</v>
          </cell>
          <cell r="E250" t="str">
            <v>PKC 02</v>
          </cell>
          <cell r="F250" t="str">
            <v>Feliciano Cortés López PKC02.</v>
          </cell>
          <cell r="Q250">
            <v>3411.1</v>
          </cell>
        </row>
        <row r="251">
          <cell r="C251" t="str">
            <v>SAPH911122RF1</v>
          </cell>
          <cell r="E251" t="str">
            <v>PKC 03</v>
          </cell>
          <cell r="F251" t="str">
            <v>Hobet San Martin Perez PKC 03</v>
          </cell>
          <cell r="Q251">
            <v>3207.74</v>
          </cell>
        </row>
        <row r="252">
          <cell r="C252" t="str">
            <v>MAVB850817N62</v>
          </cell>
          <cell r="E252" t="str">
            <v>PKC 04</v>
          </cell>
          <cell r="F252" t="str">
            <v>Beatriz  Martinez Villegas PKC 04</v>
          </cell>
          <cell r="Q252">
            <v>3360.77</v>
          </cell>
        </row>
        <row r="253">
          <cell r="C253" t="str">
            <v>MAMA990901HN0</v>
          </cell>
          <cell r="E253" t="str">
            <v>PKC 05</v>
          </cell>
          <cell r="F253" t="str">
            <v>Antonio de Jesús Martínez Morales PKC 05</v>
          </cell>
          <cell r="Q253">
            <v>3257.12</v>
          </cell>
        </row>
        <row r="254">
          <cell r="C254" t="str">
            <v>LOMD990810E65</v>
          </cell>
          <cell r="E254" t="str">
            <v>PKC 06</v>
          </cell>
          <cell r="F254" t="str">
            <v>Daniela  Lopez Morgado  PKC06</v>
          </cell>
          <cell r="Q254">
            <v>3623.31</v>
          </cell>
        </row>
        <row r="255">
          <cell r="C255" t="str">
            <v>MOBM960113V7A</v>
          </cell>
          <cell r="E255" t="str">
            <v>PKC 07</v>
          </cell>
          <cell r="F255" t="str">
            <v>Michelle de Jesus Morales Baez PKC09</v>
          </cell>
          <cell r="Q255">
            <v>3082.63</v>
          </cell>
        </row>
        <row r="256">
          <cell r="C256" t="str">
            <v>GOSM791113M76</v>
          </cell>
          <cell r="E256" t="str">
            <v>PKC 08</v>
          </cell>
          <cell r="F256" t="str">
            <v>Ma Guadalupe Gonzalez Sanchez PKC 08</v>
          </cell>
          <cell r="Q256">
            <v>3216.03</v>
          </cell>
        </row>
        <row r="257">
          <cell r="C257" t="str">
            <v>VASJ741128950</v>
          </cell>
          <cell r="E257" t="str">
            <v>PKC 09</v>
          </cell>
          <cell r="F257" t="str">
            <v>Jose de Jesus Valerio Saldaña</v>
          </cell>
          <cell r="Q257">
            <v>1904.72</v>
          </cell>
        </row>
        <row r="258">
          <cell r="C258" t="str">
            <v>TEEB860120V7A</v>
          </cell>
          <cell r="E258" t="str">
            <v>PKC 13</v>
          </cell>
          <cell r="F258" t="str">
            <v>Paloma Tenorio PKC13</v>
          </cell>
          <cell r="Q258">
            <v>3894.13</v>
          </cell>
        </row>
        <row r="259">
          <cell r="C259" t="str">
            <v>HEDS911008MG8</v>
          </cell>
          <cell r="E259" t="str">
            <v>PKC 14</v>
          </cell>
          <cell r="F259" t="str">
            <v>Sergio Hernández Dolores PKC 14</v>
          </cell>
          <cell r="Q259">
            <v>2367.58</v>
          </cell>
        </row>
        <row r="260">
          <cell r="C260" t="str">
            <v>JUPF951204H38</v>
          </cell>
          <cell r="E260" t="str">
            <v>PKC 15</v>
          </cell>
          <cell r="F260" t="str">
            <v>Maria Fernanda Juarez Palacios PKC 15</v>
          </cell>
          <cell r="Q260">
            <v>3548.29</v>
          </cell>
        </row>
        <row r="261">
          <cell r="C261" t="str">
            <v>GAHJ940717JK0</v>
          </cell>
          <cell r="E261" t="str">
            <v>PKC 18</v>
          </cell>
          <cell r="F261" t="str">
            <v>Jeronimo Gaspar Hérnandez PKC18</v>
          </cell>
          <cell r="Q261">
            <v>1846.85</v>
          </cell>
        </row>
        <row r="262">
          <cell r="C262" t="str">
            <v>MOMR820816Q85</v>
          </cell>
          <cell r="E262" t="str">
            <v>PKC 20</v>
          </cell>
          <cell r="F262" t="str">
            <v>Ma. del Rayo Morgado PKC20</v>
          </cell>
          <cell r="Q262">
            <v>3353.82</v>
          </cell>
        </row>
        <row r="263">
          <cell r="C263" t="str">
            <v>CAVE900811996</v>
          </cell>
          <cell r="E263" t="str">
            <v>Playa  Colgate 02</v>
          </cell>
          <cell r="F263" t="str">
            <v>Ezequiel Castañeda Valle Playa Colgate 02</v>
          </cell>
          <cell r="Q263">
            <v>3377.3</v>
          </cell>
        </row>
        <row r="264">
          <cell r="C264" t="str">
            <v>HEGA701209PU1</v>
          </cell>
          <cell r="E264" t="str">
            <v>Playa AlEn 01</v>
          </cell>
          <cell r="F264" t="str">
            <v>Alfredo Felix Hernandez Gil Playa AlEn 01</v>
          </cell>
          <cell r="Q264">
            <v>3218.51</v>
          </cell>
        </row>
        <row r="265">
          <cell r="C265" t="str">
            <v>COCL910103Q71</v>
          </cell>
          <cell r="E265" t="str">
            <v>Playa AlEn 02</v>
          </cell>
          <cell r="F265" t="str">
            <v>Maria de Lourdes Anahi  Cohuo Canul Playa AlEn 02</v>
          </cell>
          <cell r="Q265">
            <v>5149.4399999999996</v>
          </cell>
        </row>
        <row r="266">
          <cell r="C266" t="str">
            <v>LOHR761020LXA</v>
          </cell>
          <cell r="E266" t="str">
            <v>Playa Colgate 01</v>
          </cell>
          <cell r="F266" t="str">
            <v>Raúl Alberto Loya Hernández Playa Colgate 01</v>
          </cell>
          <cell r="Q266">
            <v>3539.8</v>
          </cell>
        </row>
        <row r="267">
          <cell r="C267" t="str">
            <v>HEMM721201JC0</v>
          </cell>
          <cell r="E267" t="str">
            <v>Playa Procter 01</v>
          </cell>
          <cell r="F267" t="str">
            <v xml:space="preserve">Magda Asucena Hdz Mendoza </v>
          </cell>
          <cell r="Q267">
            <v>4180.07</v>
          </cell>
        </row>
        <row r="268">
          <cell r="C268" t="str">
            <v>JILJ740527QY1</v>
          </cell>
          <cell r="E268" t="str">
            <v>Playa Procter 02</v>
          </cell>
          <cell r="F268" t="str">
            <v>Jorge Eduardo  Jimenez Lopez  Playa Procter 02</v>
          </cell>
          <cell r="Q268">
            <v>3546.16</v>
          </cell>
        </row>
        <row r="269">
          <cell r="C269" t="str">
            <v>CASC870512KV2</v>
          </cell>
          <cell r="E269" t="str">
            <v>Playa Unilever 01</v>
          </cell>
          <cell r="F269" t="str">
            <v>José Carlos Cardoso Sarabia Playa Uni 01</v>
          </cell>
          <cell r="Q269">
            <v>8503.7800000000007</v>
          </cell>
        </row>
        <row r="270">
          <cell r="C270" t="str">
            <v>PECF910830RWA</v>
          </cell>
          <cell r="E270" t="str">
            <v>Playa Unilever 02</v>
          </cell>
          <cell r="F270" t="str">
            <v>Francisco Eduardo Pech Chan Playa Uni 02</v>
          </cell>
          <cell r="Q270">
            <v>5147.1899999999996</v>
          </cell>
        </row>
        <row r="271">
          <cell r="C271" t="str">
            <v>HEFM8812311W6</v>
          </cell>
          <cell r="E271" t="str">
            <v>PSKC 02</v>
          </cell>
          <cell r="F271" t="str">
            <v>Marisol Herrera Fernandez PSKC 02</v>
          </cell>
          <cell r="Q271">
            <v>1868.8</v>
          </cell>
        </row>
        <row r="272">
          <cell r="C272" t="str">
            <v>SELJ730925B58</v>
          </cell>
          <cell r="E272" t="str">
            <v>PSKC 03</v>
          </cell>
          <cell r="F272" t="str">
            <v>Julian René Serrano PSKC03</v>
          </cell>
          <cell r="Q272">
            <v>4002.53</v>
          </cell>
        </row>
        <row r="273">
          <cell r="C273" t="str">
            <v>MONO710113QZ6</v>
          </cell>
          <cell r="E273" t="str">
            <v>PSKC 04</v>
          </cell>
          <cell r="F273" t="str">
            <v xml:space="preserve">Olivia Montero Nolasco </v>
          </cell>
          <cell r="Q273">
            <v>3591.56</v>
          </cell>
        </row>
        <row r="274">
          <cell r="C274" t="str">
            <v>SAHG890227N12</v>
          </cell>
          <cell r="E274" t="str">
            <v>PSKC 06</v>
          </cell>
          <cell r="F274" t="str">
            <v>Guillermo Santana Perez PSKC06</v>
          </cell>
          <cell r="Q274">
            <v>2391.08</v>
          </cell>
        </row>
        <row r="275">
          <cell r="C275" t="str">
            <v>BAHP700519R31</v>
          </cell>
          <cell r="E275" t="str">
            <v>PSKC 08</v>
          </cell>
          <cell r="F275" t="str">
            <v>Pedro Celestin Bautista Hernandez PSKC 08</v>
          </cell>
          <cell r="Q275">
            <v>4016.72</v>
          </cell>
        </row>
        <row r="276">
          <cell r="C276" t="str">
            <v>BEPJ840909688</v>
          </cell>
          <cell r="E276" t="str">
            <v>PSKC 09</v>
          </cell>
          <cell r="F276" t="str">
            <v>Juan Anselmo De Benito PSKC09</v>
          </cell>
          <cell r="Q276">
            <v>3165.07</v>
          </cell>
        </row>
        <row r="277">
          <cell r="C277" t="str">
            <v>RAMC770819HN4</v>
          </cell>
          <cell r="E277" t="str">
            <v>PSKC 10</v>
          </cell>
          <cell r="F277" t="str">
            <v>Carolina Ramos Meneses PSKC 10</v>
          </cell>
          <cell r="Q277">
            <v>3161.76</v>
          </cell>
        </row>
        <row r="278">
          <cell r="C278" t="str">
            <v>LOVH830727F71</v>
          </cell>
          <cell r="E278" t="str">
            <v>PueF03</v>
          </cell>
          <cell r="F278" t="str">
            <v xml:space="preserve">Hugo Enrique Lobato PueF03 </v>
          </cell>
          <cell r="Q278">
            <v>4646.26</v>
          </cell>
        </row>
        <row r="279">
          <cell r="C279" t="str">
            <v>LOGR800816HB3</v>
          </cell>
          <cell r="E279" t="str">
            <v>PueF04</v>
          </cell>
          <cell r="F279" t="str">
            <v>Ricardo Lopez García PueF04</v>
          </cell>
          <cell r="Q279">
            <v>2992.51</v>
          </cell>
        </row>
        <row r="280">
          <cell r="C280" t="str">
            <v>RAFD801030V26</v>
          </cell>
          <cell r="E280" t="str">
            <v>PueF08</v>
          </cell>
          <cell r="F280" t="str">
            <v>José David Ramírez Farias PueF08</v>
          </cell>
          <cell r="Q280">
            <v>2859</v>
          </cell>
        </row>
        <row r="281">
          <cell r="C281" t="str">
            <v>CUAL840307FL4</v>
          </cell>
          <cell r="E281" t="str">
            <v>PueF10</v>
          </cell>
          <cell r="F281" t="str">
            <v>Luciano  Alvarado Cruz PueF 10</v>
          </cell>
          <cell r="Q281">
            <v>2791.03</v>
          </cell>
        </row>
        <row r="282">
          <cell r="C282" t="str">
            <v>LABM6605315M2</v>
          </cell>
          <cell r="E282" t="str">
            <v>PueF11</v>
          </cell>
          <cell r="F282" t="str">
            <v>Jose Mario  Lara Berber PueF11</v>
          </cell>
          <cell r="Q282">
            <v>4547.03</v>
          </cell>
        </row>
        <row r="283">
          <cell r="C283" t="str">
            <v>FUPJ7710319H5</v>
          </cell>
          <cell r="E283" t="str">
            <v>PueF12</v>
          </cell>
          <cell r="F283" t="str">
            <v xml:space="preserve">Fuentes Jose PueF12 </v>
          </cell>
          <cell r="Q283">
            <v>3895.57</v>
          </cell>
        </row>
        <row r="284">
          <cell r="C284" t="str">
            <v>BACA930902DA5</v>
          </cell>
          <cell r="E284" t="str">
            <v>PueN 01</v>
          </cell>
          <cell r="F284" t="str">
            <v>Jose Antonio Bautista Carmona PueN01</v>
          </cell>
          <cell r="Q284">
            <v>3191.5</v>
          </cell>
        </row>
        <row r="285">
          <cell r="C285" t="str">
            <v>MAXG771020PR0</v>
          </cell>
          <cell r="E285" t="str">
            <v>PueN 02</v>
          </cell>
          <cell r="F285" t="str">
            <v>Jose Gerardo Martinez Xicotencatl PueN02</v>
          </cell>
          <cell r="Q285">
            <v>3727.42</v>
          </cell>
        </row>
        <row r="286">
          <cell r="C286" t="str">
            <v>OIHF8104129L3</v>
          </cell>
          <cell r="E286" t="str">
            <v>PueN 03</v>
          </cell>
          <cell r="F286" t="str">
            <v>Ivan Oliva Hernandez PueN03</v>
          </cell>
          <cell r="Q286">
            <v>4421.16</v>
          </cell>
        </row>
        <row r="287">
          <cell r="C287" t="str">
            <v>OELJ790121UU8</v>
          </cell>
          <cell r="E287" t="str">
            <v>PueN 04</v>
          </cell>
          <cell r="F287" t="str">
            <v>Jose de Jesus Ostero Lopez PueN07</v>
          </cell>
          <cell r="Q287">
            <v>2500</v>
          </cell>
        </row>
        <row r="288">
          <cell r="C288" t="str">
            <v>OELJ790121UU8</v>
          </cell>
          <cell r="E288" t="str">
            <v>PueN 04</v>
          </cell>
          <cell r="F288" t="str">
            <v>-</v>
          </cell>
          <cell r="Q288">
            <v>3.5</v>
          </cell>
        </row>
        <row r="289">
          <cell r="C289" t="str">
            <v>ROOA970613V22</v>
          </cell>
          <cell r="E289" t="str">
            <v>PueN 05</v>
          </cell>
          <cell r="F289" t="str">
            <v>Alejandra Adriana Romero Ortega PueN05</v>
          </cell>
          <cell r="Q289">
            <v>3243.47</v>
          </cell>
        </row>
        <row r="290">
          <cell r="C290" t="str">
            <v>ROGM840927TC5</v>
          </cell>
          <cell r="E290" t="str">
            <v>PueN 06</v>
          </cell>
          <cell r="F290" t="str">
            <v>Maria Mercedes  Rojas Gonzalez PueN 06</v>
          </cell>
          <cell r="Q290">
            <v>3181.18</v>
          </cell>
        </row>
        <row r="291">
          <cell r="C291" t="str">
            <v>PAVL821108GGA</v>
          </cell>
          <cell r="E291" t="str">
            <v>PueN 07</v>
          </cell>
          <cell r="F291" t="str">
            <v>Luis Gustavo Palacios Vazquez</v>
          </cell>
          <cell r="Q291">
            <v>1923.15</v>
          </cell>
        </row>
        <row r="292">
          <cell r="C292" t="str">
            <v>TEVM690815622</v>
          </cell>
          <cell r="E292" t="str">
            <v>PueN 08</v>
          </cell>
          <cell r="F292" t="str">
            <v xml:space="preserve">Miguel Angel Tellez PueNte08 </v>
          </cell>
          <cell r="Q292">
            <v>3826.62</v>
          </cell>
        </row>
        <row r="293">
          <cell r="C293" t="str">
            <v>AUCF750925FZ1</v>
          </cell>
          <cell r="E293" t="str">
            <v>PueN 09</v>
          </cell>
          <cell r="F293" t="str">
            <v>Jose Francisco Aguilar Castro PueN 09</v>
          </cell>
          <cell r="Q293">
            <v>2606.83</v>
          </cell>
        </row>
        <row r="294">
          <cell r="C294" t="str">
            <v>dsafsa</v>
          </cell>
          <cell r="E294" t="str">
            <v>PueS 24</v>
          </cell>
          <cell r="F294" t="str">
            <v>CC_Elizabeth Romero Martinez</v>
          </cell>
          <cell r="Q294">
            <v>2500</v>
          </cell>
        </row>
        <row r="295">
          <cell r="C295" t="str">
            <v>GURJ841130HTA</v>
          </cell>
          <cell r="E295" t="str">
            <v>PueN 13</v>
          </cell>
          <cell r="F295" t="str">
            <v>Juan Carlos Gutierrez Rodriguez</v>
          </cell>
          <cell r="Q295">
            <v>2500</v>
          </cell>
        </row>
        <row r="296">
          <cell r="C296" t="str">
            <v>POMA6604166V4</v>
          </cell>
          <cell r="E296" t="str">
            <v>PueN 14</v>
          </cell>
          <cell r="F296" t="str">
            <v>Alejandro Ponce Martinez</v>
          </cell>
          <cell r="Q296">
            <v>2573.91</v>
          </cell>
        </row>
        <row r="297">
          <cell r="C297" t="str">
            <v>BELE711029RP4</v>
          </cell>
          <cell r="E297" t="str">
            <v>PueN 15</v>
          </cell>
          <cell r="F297" t="str">
            <v>María Esther Bello López PueN15</v>
          </cell>
          <cell r="Q297">
            <v>3401.93</v>
          </cell>
        </row>
        <row r="298">
          <cell r="C298" t="str">
            <v>JUGF9204108M5</v>
          </cell>
          <cell r="E298" t="str">
            <v>PueN 16</v>
          </cell>
          <cell r="F298" t="str">
            <v>Fernando Juarez Garrido PueN16</v>
          </cell>
          <cell r="Q298">
            <v>3134.6</v>
          </cell>
        </row>
        <row r="299">
          <cell r="C299" t="str">
            <v>AEBL960106TR1</v>
          </cell>
          <cell r="E299" t="str">
            <v>PueN 17</v>
          </cell>
          <cell r="F299" t="str">
            <v>Lesly Guadalupe Angeles PueN17</v>
          </cell>
          <cell r="Q299">
            <v>1840.84</v>
          </cell>
        </row>
        <row r="300">
          <cell r="C300" t="str">
            <v>RERA760809KU8</v>
          </cell>
          <cell r="E300" t="str">
            <v>PueN 18</v>
          </cell>
          <cell r="F300" t="str">
            <v>Ariel Rendon Rodriguez</v>
          </cell>
          <cell r="Q300">
            <v>2500</v>
          </cell>
        </row>
        <row r="301">
          <cell r="C301" t="str">
            <v>TOAE760309KV3</v>
          </cell>
          <cell r="E301" t="str">
            <v>PueN 19</v>
          </cell>
          <cell r="F301" t="str">
            <v xml:space="preserve">Esther Tobon Puebla Nte </v>
          </cell>
          <cell r="Q301">
            <v>2606.7600000000002</v>
          </cell>
        </row>
        <row r="302">
          <cell r="C302"/>
          <cell r="E302" t="str">
            <v>PueN 21</v>
          </cell>
          <cell r="F302" t="str">
            <v>Victorina Pacheco Sanchez PueN21</v>
          </cell>
          <cell r="Q302">
            <v>2596.5300000000002</v>
          </cell>
        </row>
        <row r="303">
          <cell r="C303" t="str">
            <v>LOGR730120EW3</v>
          </cell>
          <cell r="E303" t="str">
            <v>PueN 22</v>
          </cell>
          <cell r="F303" t="str">
            <v xml:space="preserve">Raquel Lopez Puebla Nte </v>
          </cell>
          <cell r="Q303">
            <v>3270.31</v>
          </cell>
        </row>
        <row r="304">
          <cell r="C304" t="str">
            <v>GARO9208274Y4</v>
          </cell>
          <cell r="E304" t="str">
            <v>PueN 23</v>
          </cell>
          <cell r="F304" t="str">
            <v xml:space="preserve">Othoniel Puebla Nte </v>
          </cell>
          <cell r="Q304">
            <v>3225.14</v>
          </cell>
        </row>
        <row r="305">
          <cell r="C305" t="str">
            <v>PAGM900330K65</v>
          </cell>
          <cell r="E305" t="str">
            <v>PueN 24</v>
          </cell>
          <cell r="F305" t="str">
            <v>Maricela Palma García PueN24</v>
          </cell>
          <cell r="Q305">
            <v>3751.83</v>
          </cell>
        </row>
        <row r="306">
          <cell r="C306" t="str">
            <v>MELS7906266J7</v>
          </cell>
          <cell r="E306" t="str">
            <v>Pues 01</v>
          </cell>
          <cell r="F306" t="str">
            <v>Sara Mendoza Lopez Pues01</v>
          </cell>
          <cell r="Q306">
            <v>3719.28</v>
          </cell>
        </row>
        <row r="307">
          <cell r="C307" t="str">
            <v>REAA961207RY6</v>
          </cell>
          <cell r="E307" t="str">
            <v>PueS 02</v>
          </cell>
          <cell r="F307" t="str">
            <v>Ana Lidia Reyes Ángel PueS 02</v>
          </cell>
          <cell r="Q307">
            <v>2530.27</v>
          </cell>
        </row>
        <row r="308">
          <cell r="C308" t="str">
            <v>CORP860821UP2</v>
          </cell>
          <cell r="E308" t="str">
            <v>PueS 03</v>
          </cell>
          <cell r="F308" t="str">
            <v>Pablo Cortes Ramos</v>
          </cell>
          <cell r="Q308">
            <v>2500</v>
          </cell>
        </row>
        <row r="309">
          <cell r="C309" t="str">
            <v>RILM720826LV1</v>
          </cell>
          <cell r="E309" t="str">
            <v>PueS 05</v>
          </cell>
          <cell r="F309" t="str">
            <v>Maria Rivera Leal PueS 05</v>
          </cell>
          <cell r="Q309">
            <v>3341.07</v>
          </cell>
        </row>
        <row r="310">
          <cell r="C310" t="str">
            <v>FOGS710711GX0</v>
          </cell>
          <cell r="E310" t="str">
            <v>PueS 06</v>
          </cell>
          <cell r="F310" t="str">
            <v>Sergio Flores Galicia Pues 06</v>
          </cell>
          <cell r="Q310">
            <v>3709.2</v>
          </cell>
        </row>
        <row r="311">
          <cell r="C311" t="str">
            <v>JUVL761202575</v>
          </cell>
          <cell r="E311" t="str">
            <v>PueS 07</v>
          </cell>
          <cell r="F311" t="str">
            <v>Maria Leticia  Juarez Vazquez PueS07</v>
          </cell>
          <cell r="Q311">
            <v>3350.28</v>
          </cell>
        </row>
        <row r="312">
          <cell r="C312" t="str">
            <v>LORJ6903183M4</v>
          </cell>
          <cell r="E312" t="str">
            <v>PueS 08</v>
          </cell>
          <cell r="F312" t="str">
            <v xml:space="preserve">Jose López Reyes PueS08 </v>
          </cell>
          <cell r="Q312">
            <v>3394.95</v>
          </cell>
        </row>
        <row r="313">
          <cell r="C313" t="str">
            <v>OOTA900514V63</v>
          </cell>
          <cell r="E313" t="str">
            <v>PueS 09</v>
          </cell>
          <cell r="F313" t="str">
            <v>Alfredo Eduardo Ochoa Tobon PUES 09</v>
          </cell>
          <cell r="Q313">
            <v>1935.99</v>
          </cell>
        </row>
        <row r="314">
          <cell r="C314" t="str">
            <v>MUCM840320ML4</v>
          </cell>
          <cell r="E314" t="str">
            <v>PueS 11</v>
          </cell>
          <cell r="F314" t="str">
            <v>Miguel Alejandro Muñoz Campos Pues 11</v>
          </cell>
          <cell r="Q314">
            <v>2741.62</v>
          </cell>
        </row>
        <row r="315">
          <cell r="C315" t="str">
            <v>GACR7611195Y0</v>
          </cell>
          <cell r="E315" t="str">
            <v>PueS 12</v>
          </cell>
          <cell r="F315" t="str">
            <v>Maria del Rocio Moni Garcia Coyotecatl Pues12</v>
          </cell>
          <cell r="Q315">
            <v>2887.83</v>
          </cell>
        </row>
        <row r="316">
          <cell r="C316" t="str">
            <v>FORK030409SH2</v>
          </cell>
          <cell r="E316" t="str">
            <v>PueS 13</v>
          </cell>
          <cell r="F316" t="str">
            <v>Kevin Jesus Flores Rojas PueS 13</v>
          </cell>
          <cell r="Q316">
            <v>2748.78</v>
          </cell>
        </row>
        <row r="317">
          <cell r="C317" t="str">
            <v>HUGR851103KY4</v>
          </cell>
          <cell r="E317" t="str">
            <v>PueS 14</v>
          </cell>
          <cell r="F317" t="str">
            <v>Roberto Carlos Huerta Gerardo PueS 14</v>
          </cell>
          <cell r="Q317">
            <v>3133.99</v>
          </cell>
        </row>
        <row r="318">
          <cell r="C318" t="str">
            <v>HUGR851103KY4</v>
          </cell>
          <cell r="E318" t="str">
            <v>PueS 14</v>
          </cell>
          <cell r="F318" t="str">
            <v>-</v>
          </cell>
          <cell r="Q318">
            <v>0</v>
          </cell>
        </row>
        <row r="319">
          <cell r="C319" t="str">
            <v>ZILD680208GL1</v>
          </cell>
          <cell r="E319" t="str">
            <v>PueS 15</v>
          </cell>
          <cell r="F319" t="str">
            <v>David Zitlalpopoca Lopez PueS 15</v>
          </cell>
          <cell r="Q319">
            <v>3432.85</v>
          </cell>
        </row>
        <row r="320">
          <cell r="C320" t="str">
            <v>GOHC69091452A</v>
          </cell>
          <cell r="E320" t="str">
            <v>PueS 16</v>
          </cell>
          <cell r="F320" t="str">
            <v>Maria Clara  Gonzalez Herrera PueS16</v>
          </cell>
          <cell r="Q320">
            <v>3539.35</v>
          </cell>
        </row>
        <row r="321">
          <cell r="C321" t="str">
            <v>JAAE831102QY6</v>
          </cell>
          <cell r="E321" t="str">
            <v>PueS 17</v>
          </cell>
          <cell r="F321" t="str">
            <v>Erika Jasso Alvarez PueS 17</v>
          </cell>
          <cell r="Q321">
            <v>3447.08</v>
          </cell>
        </row>
        <row r="322">
          <cell r="C322" t="str">
            <v>LEJE9011064JA</v>
          </cell>
          <cell r="E322" t="str">
            <v>PueS 18</v>
          </cell>
          <cell r="F322" t="str">
            <v xml:space="preserve">Maria Esther Leon Jimenez </v>
          </cell>
          <cell r="Q322">
            <v>4530.3900000000003</v>
          </cell>
        </row>
        <row r="323">
          <cell r="C323" t="str">
            <v>SOSG9512247D6</v>
          </cell>
          <cell r="E323" t="str">
            <v>PueS 19</v>
          </cell>
          <cell r="F323" t="str">
            <v>María Guadalupe Solis Solis PueS19</v>
          </cell>
          <cell r="Q323">
            <v>1744.6</v>
          </cell>
        </row>
        <row r="324">
          <cell r="C324" t="str">
            <v>SOSG9512247D6</v>
          </cell>
          <cell r="E324" t="str">
            <v>PueS 19</v>
          </cell>
          <cell r="F324" t="str">
            <v>-</v>
          </cell>
          <cell r="Q324">
            <v>0</v>
          </cell>
        </row>
        <row r="325">
          <cell r="C325" t="str">
            <v>MIXC890630FK0</v>
          </cell>
          <cell r="E325" t="str">
            <v>PueS 22</v>
          </cell>
          <cell r="F325" t="str">
            <v>Celso Jorge Michimani Xometl PueS 22</v>
          </cell>
          <cell r="Q325">
            <v>2494.67</v>
          </cell>
        </row>
        <row r="326">
          <cell r="C326" t="str">
            <v>COVE670909II5</v>
          </cell>
          <cell r="E326" t="str">
            <v>PueS 29#</v>
          </cell>
          <cell r="F326" t="str">
            <v>Enrique Contreras Vargas PueS29</v>
          </cell>
          <cell r="Q326">
            <v>3707.55</v>
          </cell>
        </row>
        <row r="327">
          <cell r="C327" t="str">
            <v>RUGA8901263Q6</v>
          </cell>
          <cell r="E327" t="str">
            <v>PueS 30#</v>
          </cell>
          <cell r="F327" t="str">
            <v>José Arturo Rugerio Gonzalez PueS30</v>
          </cell>
          <cell r="Q327">
            <v>4378.76</v>
          </cell>
        </row>
        <row r="328">
          <cell r="C328" t="str">
            <v>MURC940913I23</v>
          </cell>
          <cell r="E328" t="str">
            <v>PueS 31#</v>
          </cell>
          <cell r="F328" t="str">
            <v>Cristian Muñoz Ruiz PueS 31#</v>
          </cell>
          <cell r="Q328">
            <v>4659.6400000000003</v>
          </cell>
        </row>
        <row r="329">
          <cell r="C329" t="str">
            <v>TIGT9307193Z2</v>
          </cell>
          <cell r="E329" t="str">
            <v>PuS CK01</v>
          </cell>
          <cell r="F329" t="str">
            <v>Tania Guadalupe Tirado García PUS CK 01</v>
          </cell>
          <cell r="Q329">
            <v>3345.74</v>
          </cell>
        </row>
        <row r="330">
          <cell r="C330" t="str">
            <v>HERD820817NV4</v>
          </cell>
          <cell r="E330" t="str">
            <v>PuS CK02</v>
          </cell>
          <cell r="F330" t="str">
            <v>Dulce Iraides Hernandez Ramirez PuS CK02</v>
          </cell>
          <cell r="Q330">
            <v>3079.8</v>
          </cell>
        </row>
        <row r="331">
          <cell r="C331" t="str">
            <v>AUCA9808267J3</v>
          </cell>
          <cell r="E331" t="str">
            <v>PuS CK03</v>
          </cell>
          <cell r="F331" t="str">
            <v>Adriana  Aburto Campos PuS CK03</v>
          </cell>
          <cell r="Q331">
            <v>2401.9899999999998</v>
          </cell>
        </row>
        <row r="332">
          <cell r="C332" t="str">
            <v>PERJ761123ES4</v>
          </cell>
          <cell r="E332" t="str">
            <v>PuS CK05</v>
          </cell>
          <cell r="F332" t="str">
            <v xml:space="preserve">José Javier Perez Rodríguez </v>
          </cell>
          <cell r="Q332">
            <v>3119.16</v>
          </cell>
        </row>
        <row r="333">
          <cell r="C333" t="str">
            <v>HEDR900217HG2</v>
          </cell>
          <cell r="E333" t="str">
            <v>PuS CK06</v>
          </cell>
          <cell r="F333" t="str">
            <v>María del Rayo Hernández Delgadillo Pus CK06</v>
          </cell>
          <cell r="Q333">
            <v>3547.21</v>
          </cell>
        </row>
        <row r="334">
          <cell r="C334" t="str">
            <v>AARL8509103GA</v>
          </cell>
          <cell r="E334" t="str">
            <v>PuS CK07</v>
          </cell>
          <cell r="F334" t="str">
            <v>Luisa Alameda Romero Pus CK07</v>
          </cell>
          <cell r="Q334">
            <v>3580.9</v>
          </cell>
        </row>
        <row r="335">
          <cell r="C335" t="str">
            <v>ZEPJ660504I14</v>
          </cell>
          <cell r="E335" t="str">
            <v>PuS CK08</v>
          </cell>
          <cell r="F335" t="str">
            <v>Maria de Jesus Zepeda Pontifes Pus CK08</v>
          </cell>
          <cell r="Q335">
            <v>2471.0300000000002</v>
          </cell>
        </row>
        <row r="336">
          <cell r="C336" t="str">
            <v>ZEPJ660504I14</v>
          </cell>
          <cell r="E336" t="str">
            <v>PuS CK08</v>
          </cell>
          <cell r="F336" t="str">
            <v>-</v>
          </cell>
          <cell r="Q336">
            <v>0</v>
          </cell>
        </row>
        <row r="337">
          <cell r="C337" t="str">
            <v>HEHL940914UM0</v>
          </cell>
          <cell r="E337" t="str">
            <v>PuS CK09</v>
          </cell>
          <cell r="F337" t="str">
            <v>Lorena Hernandez Hernandez PuSCK09</v>
          </cell>
          <cell r="Q337">
            <v>3338.79</v>
          </cell>
        </row>
        <row r="338">
          <cell r="C338" t="str">
            <v>SAVS660614272</v>
          </cell>
          <cell r="E338" t="str">
            <v>PuS CK11</v>
          </cell>
          <cell r="F338" t="str">
            <v>Sergio Jesús Sánchez Vent PuS CK 11</v>
          </cell>
          <cell r="Q338">
            <v>3397.2</v>
          </cell>
        </row>
        <row r="339">
          <cell r="C339" t="str">
            <v>HEMB800420DA7</v>
          </cell>
          <cell r="E339" t="str">
            <v>PuS CK12</v>
          </cell>
          <cell r="F339" t="str">
            <v>Blanca Estela Hernandez Morales PuS CK12</v>
          </cell>
          <cell r="Q339">
            <v>2513.0300000000002</v>
          </cell>
        </row>
        <row r="340">
          <cell r="C340" t="str">
            <v>JIMP750317PR1</v>
          </cell>
          <cell r="E340" t="str">
            <v>PuS CK13</v>
          </cell>
          <cell r="F340" t="str">
            <v>Patricio Jorge Jimenez Micel</v>
          </cell>
          <cell r="Q340">
            <v>2500</v>
          </cell>
        </row>
        <row r="341">
          <cell r="C341" t="str">
            <v>HEBA930206PS4</v>
          </cell>
          <cell r="E341" t="str">
            <v>PuS CK14</v>
          </cell>
          <cell r="F341" t="str">
            <v>Ana Karen Hernandez Bravo PuS CK 14</v>
          </cell>
          <cell r="Q341">
            <v>3322.22</v>
          </cell>
        </row>
        <row r="342">
          <cell r="C342" t="str">
            <v>CAGM8509248Z8</v>
          </cell>
          <cell r="E342" t="str">
            <v>PuS CK15</v>
          </cell>
          <cell r="F342" t="str">
            <v>Maribel Carmona Gonzalez CK15</v>
          </cell>
          <cell r="Q342">
            <v>3339.52</v>
          </cell>
        </row>
        <row r="343">
          <cell r="C343" t="str">
            <v>GAJJ9008047K2</v>
          </cell>
          <cell r="E343" t="str">
            <v>PuS CK16</v>
          </cell>
          <cell r="F343" t="str">
            <v>Juan Francisco  Garzon Jimenez PuS CK16</v>
          </cell>
          <cell r="Q343">
            <v>3432.86</v>
          </cell>
        </row>
        <row r="344">
          <cell r="C344" t="str">
            <v>CAVI7706269Y6</v>
          </cell>
          <cell r="E344" t="str">
            <v>PuS CK17</v>
          </cell>
          <cell r="F344" t="str">
            <v>Isabel  Calvario Vazquez  PuS CK17</v>
          </cell>
          <cell r="Q344">
            <v>3039.03</v>
          </cell>
        </row>
        <row r="345">
          <cell r="C345" t="str">
            <v>FORD6910223T2</v>
          </cell>
          <cell r="E345" t="str">
            <v>PuS CK18</v>
          </cell>
          <cell r="F345" t="str">
            <v>Daniel Eduardo Flores Ramirez PuS CK18</v>
          </cell>
          <cell r="Q345">
            <v>4617.6499999999996</v>
          </cell>
        </row>
        <row r="346">
          <cell r="C346" t="str">
            <v>AOLM821218K8A</v>
          </cell>
          <cell r="E346" t="str">
            <v>PuS CK19</v>
          </cell>
          <cell r="F346" t="str">
            <v>Miguel Angel  Arroy Lopez CK19</v>
          </cell>
          <cell r="Q346">
            <v>2970.93</v>
          </cell>
        </row>
        <row r="347">
          <cell r="C347" t="str">
            <v>AOLM821218K8A</v>
          </cell>
          <cell r="E347" t="str">
            <v>PuS CK19</v>
          </cell>
          <cell r="F347" t="str">
            <v>-</v>
          </cell>
          <cell r="Q347">
            <v>0</v>
          </cell>
        </row>
        <row r="348">
          <cell r="C348" t="str">
            <v>MACO890311DP6</v>
          </cell>
          <cell r="E348" t="str">
            <v>PuS CK22</v>
          </cell>
          <cell r="F348" t="str">
            <v>José Omar  Martinez Carmona PUS CK22</v>
          </cell>
          <cell r="Q348">
            <v>3098.36</v>
          </cell>
        </row>
        <row r="349">
          <cell r="C349" t="str">
            <v>RAPR900918AV4</v>
          </cell>
          <cell r="E349" t="str">
            <v>PuS CK24</v>
          </cell>
          <cell r="F349" t="str">
            <v>Jose Rolando Ramos Preciado PusCK24</v>
          </cell>
          <cell r="Q349">
            <v>1860.14</v>
          </cell>
        </row>
        <row r="350">
          <cell r="C350" t="str">
            <v>MEPV910915A66</v>
          </cell>
          <cell r="E350" t="str">
            <v>PuS CK29</v>
          </cell>
          <cell r="F350" t="str">
            <v>Victor Hugo Melgarejo Percino PuS CK29</v>
          </cell>
          <cell r="Q350">
            <v>4691.0600000000004</v>
          </cell>
        </row>
        <row r="351">
          <cell r="C351" t="str">
            <v>MECC0009098EA</v>
          </cell>
          <cell r="E351" t="str">
            <v>PuS CK30</v>
          </cell>
          <cell r="F351" t="str">
            <v>César Andrés Mendez Cornejo PusCK30</v>
          </cell>
          <cell r="Q351">
            <v>4610.9799999999996</v>
          </cell>
        </row>
        <row r="352">
          <cell r="C352" t="str">
            <v>RUMJ830402GL0</v>
          </cell>
          <cell r="E352" t="str">
            <v>PuS CK31</v>
          </cell>
          <cell r="F352" t="str">
            <v>Maria Jessica Ruiz Munive Pus CK13</v>
          </cell>
          <cell r="Q352">
            <v>3747.57</v>
          </cell>
        </row>
        <row r="353">
          <cell r="C353"/>
          <cell r="E353" t="str">
            <v>RTM 01*</v>
          </cell>
          <cell r="F353" t="str">
            <v>Marianana Negrete Garcia</v>
          </cell>
          <cell r="Q353">
            <v>4106.03</v>
          </cell>
        </row>
        <row r="354">
          <cell r="C354"/>
          <cell r="E354" t="str">
            <v>RTM 03*</v>
          </cell>
          <cell r="F354" t="str">
            <v>Veronica Sanchez Lopez</v>
          </cell>
          <cell r="Q354">
            <v>4285.87</v>
          </cell>
        </row>
        <row r="355">
          <cell r="C355"/>
          <cell r="E355" t="str">
            <v>RTM 04*</v>
          </cell>
          <cell r="F355" t="str">
            <v>Dolores Bautista Sanchez</v>
          </cell>
          <cell r="Q355">
            <v>3334.3</v>
          </cell>
        </row>
        <row r="356">
          <cell r="C356"/>
          <cell r="E356" t="str">
            <v>RTM 05*</v>
          </cell>
          <cell r="F356" t="str">
            <v>Guillermo Lopez Sanchez RTM 05</v>
          </cell>
          <cell r="Q356">
            <v>4168.88</v>
          </cell>
        </row>
        <row r="357">
          <cell r="C357"/>
          <cell r="E357" t="str">
            <v>RTM 06*</v>
          </cell>
          <cell r="F357" t="str">
            <v>Sinai Perez Amastal RTM 06</v>
          </cell>
          <cell r="Q357">
            <v>4149.03</v>
          </cell>
        </row>
        <row r="358">
          <cell r="C358"/>
          <cell r="E358" t="str">
            <v>RTM 07*</v>
          </cell>
          <cell r="F358" t="str">
            <v>Fernando Perez Romero RTM 07</v>
          </cell>
          <cell r="Q358">
            <v>2877.89</v>
          </cell>
        </row>
        <row r="359">
          <cell r="C359"/>
          <cell r="E359" t="str">
            <v>RTM 08*</v>
          </cell>
          <cell r="F359" t="str">
            <v>Mayra Gabriela Velazco Sanchez RTM 08</v>
          </cell>
          <cell r="Q359">
            <v>3069.83</v>
          </cell>
        </row>
        <row r="360">
          <cell r="C360"/>
          <cell r="E360" t="str">
            <v>RTM 09*</v>
          </cell>
          <cell r="F360" t="str">
            <v>Leopoldo del Prado  Cid  Gómez</v>
          </cell>
          <cell r="Q360">
            <v>4063.85</v>
          </cell>
        </row>
        <row r="361">
          <cell r="C361"/>
          <cell r="E361" t="str">
            <v>RTM 10*</v>
          </cell>
          <cell r="F361" t="str">
            <v>Araceli Carreto Tolama</v>
          </cell>
          <cell r="Q361">
            <v>5080.16</v>
          </cell>
        </row>
        <row r="362">
          <cell r="C362"/>
          <cell r="E362" t="str">
            <v>RTM 11*</v>
          </cell>
          <cell r="F362" t="str">
            <v>Berenice Sánchez Medina RTM 11</v>
          </cell>
          <cell r="Q362">
            <v>3238.48</v>
          </cell>
        </row>
        <row r="363">
          <cell r="C363"/>
          <cell r="E363" t="str">
            <v>RTM 12*</v>
          </cell>
          <cell r="F363" t="str">
            <v>Mariana Isabel Garnica Gutiérrez</v>
          </cell>
          <cell r="Q363">
            <v>3344.68</v>
          </cell>
        </row>
        <row r="364">
          <cell r="C364"/>
          <cell r="E364" t="str">
            <v>RTM 13*</v>
          </cell>
          <cell r="F364" t="str">
            <v>Guadalupe Oropeza Juárez</v>
          </cell>
          <cell r="Q364">
            <v>4121.3599999999997</v>
          </cell>
        </row>
        <row r="365">
          <cell r="C365"/>
          <cell r="E365" t="str">
            <v>RTM 14*</v>
          </cell>
          <cell r="F365" t="str">
            <v>Miriam Palacios Mendoza RTM 14</v>
          </cell>
          <cell r="Q365">
            <v>3417.23</v>
          </cell>
        </row>
        <row r="366">
          <cell r="C366"/>
          <cell r="E366" t="str">
            <v>RTM 17*</v>
          </cell>
          <cell r="F366" t="str">
            <v>José Cerezo Blanco RTM 17</v>
          </cell>
          <cell r="Q366">
            <v>3367.78</v>
          </cell>
        </row>
        <row r="367">
          <cell r="C367"/>
          <cell r="E367" t="str">
            <v>RTM 18*</v>
          </cell>
          <cell r="F367" t="str">
            <v>Alfonso Cárdenas Ramirez</v>
          </cell>
          <cell r="Q367">
            <v>3387.61</v>
          </cell>
        </row>
        <row r="368">
          <cell r="C368"/>
          <cell r="E368" t="str">
            <v>RTM 22*</v>
          </cell>
          <cell r="F368" t="str">
            <v xml:space="preserve">Rosalba Angélica Romero Bueno </v>
          </cell>
          <cell r="Q368">
            <v>3125.99</v>
          </cell>
        </row>
        <row r="369">
          <cell r="C369"/>
          <cell r="E369" t="str">
            <v>RTM 23*</v>
          </cell>
          <cell r="F369" t="str">
            <v>Maria Selen Miron  De los Santos</v>
          </cell>
          <cell r="Q369">
            <v>4188</v>
          </cell>
        </row>
        <row r="370">
          <cell r="C370"/>
          <cell r="E370" t="str">
            <v>RTM F2*</v>
          </cell>
          <cell r="F370" t="str">
            <v>Alejandro Vazquez Alcantara</v>
          </cell>
          <cell r="Q370">
            <v>3368.97</v>
          </cell>
        </row>
        <row r="371">
          <cell r="C371"/>
          <cell r="E371" t="str">
            <v>RTM F3*</v>
          </cell>
          <cell r="F371" t="str">
            <v>José Luis Martínez Ortega</v>
          </cell>
          <cell r="Q371">
            <v>5555.05</v>
          </cell>
        </row>
        <row r="372">
          <cell r="C372" t="str">
            <v>GOGR020507VE4</v>
          </cell>
          <cell r="E372" t="str">
            <v>SC AlEn 01</v>
          </cell>
          <cell r="F372" t="str">
            <v xml:space="preserve">Rodolfo de Jesus Gomez Gomez SC Uni-Alen 01 </v>
          </cell>
          <cell r="Q372">
            <v>2976.25</v>
          </cell>
        </row>
        <row r="373">
          <cell r="C373" t="str">
            <v>DIDE951001CP3</v>
          </cell>
          <cell r="E373" t="str">
            <v>SC AlEn 02</v>
          </cell>
          <cell r="F373" t="str">
            <v>Elias Alberto Diaz Diaz SC Alen 02</v>
          </cell>
          <cell r="Q373">
            <v>3256.07</v>
          </cell>
        </row>
        <row r="374">
          <cell r="C374" t="str">
            <v>MAHA911011EJ2</v>
          </cell>
          <cell r="E374" t="str">
            <v>SC AlEn 03</v>
          </cell>
          <cell r="F374" t="str">
            <v>Adan Alejandro Martinez Hernandez SC Alen 03</v>
          </cell>
          <cell r="Q374">
            <v>2987.75</v>
          </cell>
        </row>
        <row r="375">
          <cell r="C375" t="str">
            <v>CAPL920318SXA</v>
          </cell>
          <cell r="E375" t="str">
            <v>SC Uni-AlEn 01</v>
          </cell>
          <cell r="F375" t="str">
            <v xml:space="preserve">Jose Luis Castellanos Pineda SC Alen 01 </v>
          </cell>
          <cell r="Q375">
            <v>3488.15</v>
          </cell>
        </row>
        <row r="376">
          <cell r="C376" t="str">
            <v>PEOC90041872A</v>
          </cell>
          <cell r="E376" t="str">
            <v>SC Uni-AlEn 02</v>
          </cell>
          <cell r="F376" t="str">
            <v>Carlos de Jesus  Perez Ochoa SC Uni-Alen 02</v>
          </cell>
          <cell r="Q376">
            <v>3204.58</v>
          </cell>
        </row>
        <row r="377">
          <cell r="C377" t="str">
            <v>GOGC941228S29</v>
          </cell>
          <cell r="E377" t="str">
            <v>SC Uni-AlEn 03</v>
          </cell>
          <cell r="F377" t="str">
            <v>Christopher Brayan García SC Uni-AlEn 03</v>
          </cell>
          <cell r="Q377">
            <v>3070.46</v>
          </cell>
        </row>
        <row r="378">
          <cell r="C378" t="str">
            <v>GOBA680122HC0</v>
          </cell>
          <cell r="E378" t="str">
            <v>SnCris01</v>
          </cell>
          <cell r="F378" t="str">
            <v xml:space="preserve">Arcadio Gomez </v>
          </cell>
          <cell r="Q378">
            <v>3627.92</v>
          </cell>
        </row>
        <row r="379">
          <cell r="C379" t="str">
            <v>MAGA870413FT1</v>
          </cell>
          <cell r="E379" t="str">
            <v>SnCris02</v>
          </cell>
          <cell r="F379" t="str">
            <v>Alejandro Ramon MArtinez Gomez SnCris02</v>
          </cell>
          <cell r="Q379">
            <v>4517.66</v>
          </cell>
        </row>
        <row r="380">
          <cell r="C380" t="str">
            <v>VAGM710825SX7</v>
          </cell>
          <cell r="E380" t="str">
            <v>SnCris03</v>
          </cell>
          <cell r="F380" t="str">
            <v>Mario Daniel Vazquez SnCris03</v>
          </cell>
          <cell r="Q380">
            <v>4992.46</v>
          </cell>
        </row>
        <row r="381">
          <cell r="C381" t="str">
            <v>CASJ900103IW8</v>
          </cell>
          <cell r="E381" t="str">
            <v>Tlax Mon 10</v>
          </cell>
          <cell r="F381" t="str">
            <v>Jovani Caporal Soriano Caporal Soriano Ntla25</v>
          </cell>
          <cell r="Q381">
            <v>1744.6</v>
          </cell>
        </row>
        <row r="382">
          <cell r="C382" t="str">
            <v>NAXL9706182L4</v>
          </cell>
          <cell r="E382" t="str">
            <v>Tlax Mon01</v>
          </cell>
          <cell r="F382" t="str">
            <v>Lissette Abigail  Nava Xochitemol Tlax Mon01</v>
          </cell>
          <cell r="Q382">
            <v>2339.58</v>
          </cell>
        </row>
        <row r="383">
          <cell r="C383" t="str">
            <v>SEAE880911MU0</v>
          </cell>
          <cell r="E383" t="str">
            <v>Tlax Mon02</v>
          </cell>
          <cell r="F383" t="str">
            <v xml:space="preserve">Erika Serrano Aguilar </v>
          </cell>
          <cell r="Q383">
            <v>2826.62</v>
          </cell>
        </row>
        <row r="384">
          <cell r="C384" t="str">
            <v>NAHL850103HN2</v>
          </cell>
          <cell r="E384" t="str">
            <v>Tlax Mon03</v>
          </cell>
          <cell r="F384" t="str">
            <v>José Luis Nazari Hernández Tlax Mon03</v>
          </cell>
          <cell r="Q384">
            <v>3015.2</v>
          </cell>
        </row>
        <row r="385">
          <cell r="C385" t="str">
            <v>VAGD9610125W6</v>
          </cell>
          <cell r="E385" t="str">
            <v>Tlax Mon04</v>
          </cell>
          <cell r="F385" t="str">
            <v xml:space="preserve">Diana Laura Vargas García Tlax Mon04 </v>
          </cell>
          <cell r="Q385">
            <v>2311.15</v>
          </cell>
        </row>
        <row r="386">
          <cell r="C386" t="str">
            <v>CUCR850110551</v>
          </cell>
          <cell r="E386" t="str">
            <v>Tlax Mon05</v>
          </cell>
          <cell r="F386" t="str">
            <v>Rocio Cuatecontzi Cahuantzi</v>
          </cell>
          <cell r="Q386">
            <v>3372.49</v>
          </cell>
        </row>
        <row r="387">
          <cell r="C387" t="str">
            <v>ROAO931106GZ1</v>
          </cell>
          <cell r="E387" t="str">
            <v>Tlax Mon06</v>
          </cell>
          <cell r="F387" t="str">
            <v>Octavio Romano Ayometzi Tlax Mon06</v>
          </cell>
          <cell r="Q387">
            <v>3341.67</v>
          </cell>
        </row>
        <row r="388">
          <cell r="C388" t="str">
            <v>LOMA780531E27</v>
          </cell>
          <cell r="E388" t="str">
            <v>Tlax Mon07</v>
          </cell>
          <cell r="F388" t="str">
            <v>Alberto Lopez Martínez Tlax Mon07</v>
          </cell>
          <cell r="Q388">
            <v>3027.74</v>
          </cell>
        </row>
        <row r="389">
          <cell r="C389"/>
          <cell r="E389" t="str">
            <v>Tlax Mon08</v>
          </cell>
          <cell r="F389" t="str">
            <v xml:space="preserve">Victor Arturo Perez Medellin </v>
          </cell>
          <cell r="Q389">
            <v>2814.94</v>
          </cell>
        </row>
        <row r="390">
          <cell r="C390" t="str">
            <v>GAMA9802128V7</v>
          </cell>
          <cell r="E390" t="str">
            <v>Tlax Mon09</v>
          </cell>
          <cell r="F390" t="str">
            <v>Abigail Garcia Moreno NTla30</v>
          </cell>
          <cell r="Q390">
            <v>2417.73</v>
          </cell>
        </row>
        <row r="391">
          <cell r="C391"/>
          <cell r="E391" t="str">
            <v>Tlax RTM 01*</v>
          </cell>
          <cell r="F391" t="str">
            <v>Guillermo Herrera Trejo  Tlax RTM 01</v>
          </cell>
          <cell r="Q391">
            <v>2257.16</v>
          </cell>
        </row>
        <row r="392">
          <cell r="C392"/>
          <cell r="E392" t="str">
            <v>Tlax RTM 02*</v>
          </cell>
          <cell r="F392" t="str">
            <v>Silverio Herrera Mota Tlax RTM 02</v>
          </cell>
          <cell r="Q392">
            <v>2313.7800000000002</v>
          </cell>
        </row>
        <row r="393">
          <cell r="C393"/>
          <cell r="E393" t="str">
            <v>Tlax RTM 03*</v>
          </cell>
          <cell r="F393" t="str">
            <v>Sara Perez Pineda Tlax RTM 03</v>
          </cell>
          <cell r="Q393">
            <v>1744.6</v>
          </cell>
        </row>
        <row r="394">
          <cell r="C394"/>
          <cell r="E394" t="str">
            <v>Tlax RTM 04*</v>
          </cell>
          <cell r="F394" t="str">
            <v>Guillermo Diaz Gonzalez Tlax RTM 04</v>
          </cell>
          <cell r="Q394">
            <v>3053.11</v>
          </cell>
        </row>
        <row r="395">
          <cell r="C395" t="str">
            <v>LUCM680119LJ2</v>
          </cell>
          <cell r="E395" t="str">
            <v>TM 01</v>
          </cell>
          <cell r="F395" t="str">
            <v xml:space="preserve">Mario Lucas Catalino </v>
          </cell>
          <cell r="Q395">
            <v>3914.22</v>
          </cell>
        </row>
        <row r="396">
          <cell r="C396" t="str">
            <v>TOMK820715EB2</v>
          </cell>
          <cell r="E396" t="str">
            <v>TM 02</v>
          </cell>
          <cell r="F396" t="str">
            <v xml:space="preserve">Karen Del Carmen Toledo Moreno </v>
          </cell>
          <cell r="Q396">
            <v>3484.11</v>
          </cell>
        </row>
        <row r="397">
          <cell r="C397" t="str">
            <v>AEAG9512127A8</v>
          </cell>
          <cell r="E397" t="str">
            <v>TM 03</v>
          </cell>
          <cell r="F397" t="str">
            <v>Maria Guadalupe Angel Agustin TM 03</v>
          </cell>
          <cell r="Q397">
            <v>3154.46</v>
          </cell>
        </row>
        <row r="398">
          <cell r="C398" t="str">
            <v>GOCA891230421</v>
          </cell>
          <cell r="E398" t="str">
            <v>TM 04</v>
          </cell>
          <cell r="F398" t="str">
            <v>Jose Alejandro  Gonzalez Cruz TM 04</v>
          </cell>
          <cell r="Q398">
            <v>3170.59</v>
          </cell>
        </row>
        <row r="399">
          <cell r="C399" t="str">
            <v>ZAHN851019L20</v>
          </cell>
          <cell r="E399" t="str">
            <v>TM 05</v>
          </cell>
          <cell r="F399" t="str">
            <v>Noe  Zavaleta Hernandez TM 05</v>
          </cell>
          <cell r="Q399">
            <v>2895.34</v>
          </cell>
        </row>
        <row r="400">
          <cell r="C400" t="str">
            <v>AOTL970216M15</v>
          </cell>
          <cell r="E400" t="str">
            <v>TM 06</v>
          </cell>
          <cell r="F400" t="str">
            <v>Luis Angel Antonio Tetel TM 06</v>
          </cell>
          <cell r="Q400">
            <v>2967.07</v>
          </cell>
        </row>
        <row r="401">
          <cell r="C401"/>
          <cell r="E401" t="str">
            <v>TU 01</v>
          </cell>
          <cell r="F401" t="str">
            <v>Ernesto Ceja Utrera TU 01</v>
          </cell>
          <cell r="Q401">
            <v>2252.61</v>
          </cell>
        </row>
        <row r="402">
          <cell r="C402" t="str">
            <v>MOMC700914M46</v>
          </cell>
          <cell r="E402" t="str">
            <v>TU 02</v>
          </cell>
          <cell r="F402" t="str">
            <v>Carlos Benjamín Moreno Molina TU 02</v>
          </cell>
          <cell r="Q402">
            <v>3474.74</v>
          </cell>
        </row>
        <row r="403">
          <cell r="C403" t="str">
            <v>ROIE001019G10</v>
          </cell>
          <cell r="E403" t="str">
            <v>TU 03</v>
          </cell>
          <cell r="F403" t="str">
            <v>Edgar Rodrigo Ibáñez TU 03</v>
          </cell>
          <cell r="Q403">
            <v>2272.61</v>
          </cell>
        </row>
        <row r="404">
          <cell r="C404" t="str">
            <v>GOAA010708U76</v>
          </cell>
          <cell r="E404" t="str">
            <v>TU 04</v>
          </cell>
          <cell r="F404" t="str">
            <v>Adrian Gonzalez Alarcon</v>
          </cell>
          <cell r="Q404">
            <v>3592.73</v>
          </cell>
        </row>
        <row r="405">
          <cell r="C405" t="str">
            <v>GAGJ961208BX4</v>
          </cell>
          <cell r="E405" t="str">
            <v>TU 05</v>
          </cell>
          <cell r="F405" t="str">
            <v>Jhovani Garcia Galindo TU 05</v>
          </cell>
          <cell r="Q405">
            <v>2950.36</v>
          </cell>
        </row>
        <row r="406">
          <cell r="C406" t="str">
            <v>RUHL870216USA</v>
          </cell>
          <cell r="E406" t="str">
            <v>TU 06</v>
          </cell>
          <cell r="F406" t="str">
            <v>Lucero del Carmen Ruiz Hernandez TU 06</v>
          </cell>
          <cell r="Q406">
            <v>2326.7399999999998</v>
          </cell>
        </row>
        <row r="407">
          <cell r="C407" t="str">
            <v>HERG041005RY8</v>
          </cell>
          <cell r="E407" t="str">
            <v>Tux AlEn 03</v>
          </cell>
          <cell r="F407" t="str">
            <v>Gabriel  Hernandez Ramirez Tux Alen 03</v>
          </cell>
          <cell r="Q407">
            <v>1773.81</v>
          </cell>
        </row>
        <row r="408">
          <cell r="C408" t="str">
            <v>MOHA9706259M8</v>
          </cell>
          <cell r="E408" t="str">
            <v>Tux AlEn 06</v>
          </cell>
          <cell r="F408" t="str">
            <v>Armando Morales Hernandez</v>
          </cell>
          <cell r="Q408">
            <v>2500</v>
          </cell>
        </row>
        <row r="409">
          <cell r="C409" t="str">
            <v>CAGM010413GT7</v>
          </cell>
          <cell r="E409" t="str">
            <v>Tux AlEn 07</v>
          </cell>
          <cell r="F409" t="str">
            <v>Mauricio Castillo Gordillo Tux Alen 07</v>
          </cell>
          <cell r="Q409">
            <v>1769.03</v>
          </cell>
        </row>
        <row r="410">
          <cell r="C410" t="str">
            <v>FEMJ810606760</v>
          </cell>
          <cell r="E410" t="str">
            <v>Tux AlEn 09</v>
          </cell>
          <cell r="F410" t="str">
            <v>Jorge Antonio Fernandez Martinez Tux alen 09</v>
          </cell>
          <cell r="Q410">
            <v>3345.69</v>
          </cell>
        </row>
        <row r="411">
          <cell r="C411" t="str">
            <v>ROUC941021NW3</v>
          </cell>
          <cell r="E411" t="str">
            <v>Tux AlEn 10</v>
          </cell>
          <cell r="F411" t="str">
            <v>Carlos Alonso  Rodriguez Urbina Tux Alen 10</v>
          </cell>
          <cell r="Q411">
            <v>3196.1</v>
          </cell>
        </row>
        <row r="412">
          <cell r="C412" t="str">
            <v>IIMJ971027EL7</v>
          </cell>
          <cell r="E412" t="str">
            <v>Tux AlEn 11</v>
          </cell>
          <cell r="F412" t="str">
            <v>Jorge Alejandro Indili Martinez Tux Alen 11</v>
          </cell>
          <cell r="Q412">
            <v>1786.32</v>
          </cell>
        </row>
        <row r="413">
          <cell r="C413" t="str">
            <v>RUZC000508C54</v>
          </cell>
          <cell r="E413" t="str">
            <v>Tux AlEn 14</v>
          </cell>
          <cell r="F413" t="str">
            <v>Cristian Eduardo Ruiz Zarate Tux AlEn 14</v>
          </cell>
          <cell r="Q413">
            <v>1772.16</v>
          </cell>
        </row>
        <row r="414">
          <cell r="C414"/>
          <cell r="E414" t="str">
            <v>Tux AU01</v>
          </cell>
          <cell r="F414" t="str">
            <v>Pablo Esteban de los Santos Hernandez Tux AU01</v>
          </cell>
          <cell r="Q414">
            <v>2880.73</v>
          </cell>
        </row>
        <row r="415">
          <cell r="C415" t="str">
            <v>FEML7410297M6</v>
          </cell>
          <cell r="E415" t="str">
            <v>Tux AU02</v>
          </cell>
          <cell r="F415" t="str">
            <v>Luis Gerardo Fernandez Molina Tux AU 02</v>
          </cell>
          <cell r="Q415">
            <v>3811.55</v>
          </cell>
        </row>
        <row r="416">
          <cell r="C416" t="str">
            <v>FOLJ7912244I0</v>
          </cell>
          <cell r="E416" t="str">
            <v>Tux AU03</v>
          </cell>
          <cell r="F416" t="str">
            <v>Jesus Enrique Flores Lopez Tux AU03</v>
          </cell>
          <cell r="Q416">
            <v>1744.6</v>
          </cell>
        </row>
        <row r="417">
          <cell r="C417" t="str">
            <v>FOLJ7912244I0</v>
          </cell>
          <cell r="E417" t="str">
            <v>Tux AU03</v>
          </cell>
          <cell r="F417" t="str">
            <v>-</v>
          </cell>
          <cell r="Q417">
            <v>0</v>
          </cell>
        </row>
        <row r="418">
          <cell r="C418" t="str">
            <v>dajkdhjsa</v>
          </cell>
          <cell r="E418" t="str">
            <v>VHSA UNILEVER 09</v>
          </cell>
          <cell r="F418" t="str">
            <v>CC_Maritza Mendoza Lopez</v>
          </cell>
          <cell r="Q418">
            <v>2500</v>
          </cell>
        </row>
        <row r="419">
          <cell r="C419" t="str">
            <v>PEID921025I79</v>
          </cell>
          <cell r="E419" t="str">
            <v>Tux AU06</v>
          </cell>
          <cell r="F419" t="str">
            <v xml:space="preserve">David Alejandro Perez </v>
          </cell>
          <cell r="Q419">
            <v>3484.22</v>
          </cell>
        </row>
        <row r="420">
          <cell r="C420" t="str">
            <v>OOGM76021396A</v>
          </cell>
          <cell r="E420" t="str">
            <v>Tux AU07</v>
          </cell>
          <cell r="F420" t="str">
            <v>Marco Antonio Ordoñez Gomez TuxAU 07</v>
          </cell>
          <cell r="Q420">
            <v>3472.99</v>
          </cell>
        </row>
        <row r="421">
          <cell r="C421" t="str">
            <v>GOCF000712QP1</v>
          </cell>
          <cell r="E421" t="str">
            <v>Tux AU08</v>
          </cell>
          <cell r="F421" t="str">
            <v>Flavio Cesar Gonzalez Cabrera</v>
          </cell>
          <cell r="Q421">
            <v>548.52</v>
          </cell>
        </row>
        <row r="422">
          <cell r="C422" t="str">
            <v>SIRJ811109PC9</v>
          </cell>
          <cell r="E422" t="str">
            <v>Tux AU09</v>
          </cell>
          <cell r="F422" t="str">
            <v>Juan Carlos Sibaja Ramirez TuxAU 09</v>
          </cell>
          <cell r="Q422">
            <v>2330.0700000000002</v>
          </cell>
        </row>
        <row r="423">
          <cell r="C423" t="str">
            <v>GUGA9504104EA</v>
          </cell>
          <cell r="E423" t="str">
            <v>Tux AU10</v>
          </cell>
          <cell r="F423" t="str">
            <v>Alejandro Guillen Guillen Tux AU10</v>
          </cell>
          <cell r="Q423">
            <v>3317.62</v>
          </cell>
        </row>
        <row r="424">
          <cell r="C424" t="str">
            <v>REHH8408196I8</v>
          </cell>
          <cell r="E424" t="str">
            <v>Tux AU11</v>
          </cell>
          <cell r="F424" t="str">
            <v>Hermi Iván Reyes Hernadez Tux AU04</v>
          </cell>
          <cell r="Q424">
            <v>3682.53</v>
          </cell>
        </row>
        <row r="425">
          <cell r="C425" t="str">
            <v>HERL9311246I6</v>
          </cell>
          <cell r="E425" t="str">
            <v>Tux AU12</v>
          </cell>
          <cell r="F425" t="str">
            <v>Laura Cristina Hernandez Ramirez</v>
          </cell>
          <cell r="Q425">
            <v>2500</v>
          </cell>
        </row>
        <row r="426">
          <cell r="C426" t="str">
            <v>FOHJ880724LI2</v>
          </cell>
          <cell r="E426" t="str">
            <v>Tux AU13</v>
          </cell>
          <cell r="F426" t="str">
            <v xml:space="preserve">Juan Carlos Flores  </v>
          </cell>
          <cell r="Q426">
            <v>2334.7600000000002</v>
          </cell>
        </row>
        <row r="427">
          <cell r="C427" t="str">
            <v>AEHJ6802034C5</v>
          </cell>
          <cell r="E427" t="str">
            <v>Tux AU14</v>
          </cell>
          <cell r="F427" t="str">
            <v>Juan Ivan Avendaño Hernandez Tux AU14</v>
          </cell>
          <cell r="Q427">
            <v>1757.79</v>
          </cell>
        </row>
        <row r="428">
          <cell r="C428" t="str">
            <v>MOSM801208H50</v>
          </cell>
          <cell r="E428" t="str">
            <v>Tux CK02</v>
          </cell>
          <cell r="F428" t="str">
            <v>Margarita Concepcion Morales De Los Santos TuxCK02</v>
          </cell>
          <cell r="Q428">
            <v>3253.09</v>
          </cell>
        </row>
        <row r="429">
          <cell r="C429" t="str">
            <v>BAHG800827KB8</v>
          </cell>
          <cell r="E429" t="str">
            <v>Tux CK03</v>
          </cell>
          <cell r="F429" t="str">
            <v>Gabriela del Rocio Ballinas Hernandez TuxCK14</v>
          </cell>
          <cell r="Q429">
            <v>1759.63</v>
          </cell>
        </row>
        <row r="430">
          <cell r="C430" t="str">
            <v>LOMJ710415QZ9</v>
          </cell>
          <cell r="E430" t="str">
            <v>Tux CK04</v>
          </cell>
          <cell r="F430" t="str">
            <v>Jaime Lopez Martinez TuxCK04</v>
          </cell>
          <cell r="Q430">
            <v>1779.68</v>
          </cell>
        </row>
        <row r="431">
          <cell r="C431" t="str">
            <v>SADC820709S26</v>
          </cell>
          <cell r="E431" t="str">
            <v>Tux CK06</v>
          </cell>
          <cell r="F431" t="str">
            <v>Maria del Carmen Santos Diaz TuxCK03</v>
          </cell>
          <cell r="Q431">
            <v>1759.99</v>
          </cell>
        </row>
        <row r="432">
          <cell r="C432" t="str">
            <v>SADC820709S26</v>
          </cell>
          <cell r="E432" t="str">
            <v>Tux CK06</v>
          </cell>
          <cell r="F432" t="str">
            <v>-</v>
          </cell>
          <cell r="Q432">
            <v>2.14</v>
          </cell>
        </row>
        <row r="433">
          <cell r="C433" t="str">
            <v>NUTJ860826AB7</v>
          </cell>
          <cell r="E433" t="str">
            <v>Tux CK07</v>
          </cell>
          <cell r="F433" t="str">
            <v>Jorge Damian Nuñez Trinidad TuxCK07</v>
          </cell>
          <cell r="Q433">
            <v>1767.15</v>
          </cell>
        </row>
        <row r="434">
          <cell r="C434" t="str">
            <v>NUTJ860826AB7</v>
          </cell>
          <cell r="E434" t="str">
            <v>Tux CK07</v>
          </cell>
          <cell r="F434" t="str">
            <v>-</v>
          </cell>
          <cell r="Q434">
            <v>0</v>
          </cell>
        </row>
        <row r="435">
          <cell r="C435" t="str">
            <v>HEER950615C55</v>
          </cell>
          <cell r="E435" t="str">
            <v>Tux CK08</v>
          </cell>
          <cell r="F435" t="str">
            <v>Roberto Carlos Hernandez Estudillo TuxCK08</v>
          </cell>
          <cell r="Q435">
            <v>1763.93</v>
          </cell>
        </row>
        <row r="436">
          <cell r="C436" t="str">
            <v>AORJ810211QZ6</v>
          </cell>
          <cell r="E436" t="str">
            <v>Tux CK09</v>
          </cell>
          <cell r="F436" t="str">
            <v>Jorge Alejandro Ambrocio Ríos Tux CK09</v>
          </cell>
          <cell r="Q436">
            <v>3232.52</v>
          </cell>
        </row>
        <row r="437">
          <cell r="C437" t="str">
            <v>AUMD8006095V3</v>
          </cell>
          <cell r="E437" t="str">
            <v>Tux CK10</v>
          </cell>
          <cell r="F437" t="str">
            <v>Dallannara  Acuña Marroquin Tux CK10</v>
          </cell>
          <cell r="Q437">
            <v>1778.65</v>
          </cell>
        </row>
        <row r="438">
          <cell r="C438" t="str">
            <v>RALN830825GT5</v>
          </cell>
          <cell r="E438" t="str">
            <v>Tux CK11</v>
          </cell>
          <cell r="F438" t="str">
            <v>Noe Ramirez  Landeros CK11</v>
          </cell>
          <cell r="Q438">
            <v>1755.34</v>
          </cell>
        </row>
        <row r="439">
          <cell r="C439" t="str">
            <v>POPM9502193W4</v>
          </cell>
          <cell r="E439" t="str">
            <v>Tux CK12</v>
          </cell>
          <cell r="F439" t="str">
            <v>Maritza Aimee Pozo Perez Tux CK12</v>
          </cell>
          <cell r="Q439">
            <v>1757.59</v>
          </cell>
        </row>
        <row r="440">
          <cell r="C440" t="str">
            <v>JIDC981009RDA</v>
          </cell>
          <cell r="E440" t="str">
            <v>Tux CK13</v>
          </cell>
          <cell r="F440" t="str">
            <v>Carlos Ariosto Jimenez Diaz Tux CK13</v>
          </cell>
          <cell r="Q440">
            <v>1750.32</v>
          </cell>
        </row>
        <row r="441">
          <cell r="C441" t="str">
            <v>JIDC981009RDA</v>
          </cell>
          <cell r="E441" t="str">
            <v>Tux CK13</v>
          </cell>
          <cell r="F441" t="str">
            <v>-</v>
          </cell>
          <cell r="Q441">
            <v>0</v>
          </cell>
        </row>
        <row r="442">
          <cell r="C442" t="str">
            <v>MIPF771027122</v>
          </cell>
          <cell r="E442" t="str">
            <v>Vera Col-Kel 01</v>
          </cell>
          <cell r="F442" t="str">
            <v>José Francisco Miranda Portuguez</v>
          </cell>
          <cell r="Q442">
            <v>3653.86</v>
          </cell>
        </row>
        <row r="443">
          <cell r="C443" t="str">
            <v>DUGA731020E48</v>
          </cell>
          <cell r="E443" t="str">
            <v>Vera Col-Kel 02</v>
          </cell>
          <cell r="F443" t="str">
            <v>Arturo Duran Garay ColKell 02</v>
          </cell>
          <cell r="Q443">
            <v>3075.17</v>
          </cell>
        </row>
        <row r="444">
          <cell r="C444"/>
          <cell r="E444" t="str">
            <v>Vera Col-Kel 03</v>
          </cell>
          <cell r="F444" t="str">
            <v>Carmen Morales Ramos Vera Col-Kel 03</v>
          </cell>
          <cell r="Q444">
            <v>3051.94</v>
          </cell>
        </row>
        <row r="445">
          <cell r="C445" t="str">
            <v>GAEE760718JQ1</v>
          </cell>
          <cell r="E445" t="str">
            <v>Vera Col-Kel 04</v>
          </cell>
          <cell r="F445" t="str">
            <v>Eduardo García Estevez Col-Kell04</v>
          </cell>
          <cell r="Q445">
            <v>2912.55</v>
          </cell>
        </row>
        <row r="446">
          <cell r="C446" t="str">
            <v>REBL681031RA0</v>
          </cell>
          <cell r="E446" t="str">
            <v>Vera Col-Kel 05</v>
          </cell>
          <cell r="F446" t="str">
            <v>Luis  Resendiz Beltran Col-Kel 05</v>
          </cell>
          <cell r="Q446">
            <v>3161.68</v>
          </cell>
        </row>
        <row r="447">
          <cell r="C447" t="str">
            <v>LARD840726CL0</v>
          </cell>
          <cell r="E447" t="str">
            <v>Vera Col-Kel 06</v>
          </cell>
          <cell r="F447" t="str">
            <v>Jose David Lara Romero</v>
          </cell>
          <cell r="Q447">
            <v>2893.87</v>
          </cell>
        </row>
        <row r="448">
          <cell r="C448" t="str">
            <v>GODE830706T96</v>
          </cell>
          <cell r="E448" t="str">
            <v>Vera Col-Kel 07</v>
          </cell>
          <cell r="F448" t="str">
            <v>Elizabeth Gonzalez Dominguez</v>
          </cell>
          <cell r="Q448">
            <v>2793.7</v>
          </cell>
        </row>
        <row r="449">
          <cell r="C449" t="str">
            <v>HIGA9601053W3</v>
          </cell>
          <cell r="E449" t="str">
            <v>Vera Col-Kel 08</v>
          </cell>
          <cell r="F449" t="str">
            <v>Ana Karen Hindman Garcia ColKel 08</v>
          </cell>
          <cell r="Q449">
            <v>3311.52</v>
          </cell>
        </row>
        <row r="450">
          <cell r="C450" t="str">
            <v>VARB7609224I3</v>
          </cell>
          <cell r="E450" t="str">
            <v>Vera Col-Kel 09</v>
          </cell>
          <cell r="F450" t="str">
            <v>Brisza  Vazquez Rodriguez</v>
          </cell>
          <cell r="Q450">
            <v>3492.06</v>
          </cell>
        </row>
        <row r="451">
          <cell r="C451" t="str">
            <v>AIAA6501063D0</v>
          </cell>
          <cell r="E451" t="str">
            <v>Vera CON 04</v>
          </cell>
          <cell r="F451" t="str">
            <v>Jose Antonio Artigas Antele Vera CON 04</v>
          </cell>
          <cell r="Q451">
            <v>1849.05</v>
          </cell>
        </row>
        <row r="452">
          <cell r="C452" t="str">
            <v>MOBA9212086D2</v>
          </cell>
          <cell r="E452" t="str">
            <v>Vera CON 07</v>
          </cell>
          <cell r="F452" t="str">
            <v>Jose antonio Morales Bolaños</v>
          </cell>
          <cell r="Q452">
            <v>1803.94</v>
          </cell>
        </row>
        <row r="453">
          <cell r="C453" t="str">
            <v>MOBA9212086D2</v>
          </cell>
          <cell r="E453" t="str">
            <v>Vera CON 07</v>
          </cell>
          <cell r="F453" t="str">
            <v>-</v>
          </cell>
          <cell r="Q453">
            <v>0</v>
          </cell>
        </row>
        <row r="454">
          <cell r="C454" t="str">
            <v>LASL0301242T1</v>
          </cell>
          <cell r="E454" t="str">
            <v>Vera CON 08</v>
          </cell>
          <cell r="F454" t="str">
            <v>Luis Felipe Lastro Sanabria Vera Col-Kel 06</v>
          </cell>
          <cell r="Q454">
            <v>1786.09</v>
          </cell>
        </row>
        <row r="455">
          <cell r="C455" t="str">
            <v>LASL0301242T1</v>
          </cell>
          <cell r="E455" t="str">
            <v>Vera CON 08</v>
          </cell>
          <cell r="F455" t="str">
            <v>-</v>
          </cell>
          <cell r="Q455">
            <v>0</v>
          </cell>
        </row>
        <row r="456">
          <cell r="C456" t="str">
            <v>FECL601103NEA</v>
          </cell>
          <cell r="E456" t="str">
            <v>Vera CON 09</v>
          </cell>
          <cell r="F456" t="str">
            <v>Leonardo Ferman Cruz Vera CON 09</v>
          </cell>
          <cell r="Q456">
            <v>1783.33</v>
          </cell>
        </row>
        <row r="457">
          <cell r="C457"/>
          <cell r="E457" t="str">
            <v>Vera RTM 01</v>
          </cell>
          <cell r="F457" t="str">
            <v>Pedro Reyes Lozano Vera RTM 01</v>
          </cell>
          <cell r="Q457">
            <v>1744.6</v>
          </cell>
        </row>
        <row r="458">
          <cell r="C458"/>
          <cell r="E458" t="str">
            <v>Vera RTM 02</v>
          </cell>
          <cell r="F458" t="str">
            <v>Arely Beltran Ramirez Vera RTM 02</v>
          </cell>
          <cell r="Q458">
            <v>3250.27</v>
          </cell>
        </row>
        <row r="459">
          <cell r="C459"/>
          <cell r="E459" t="str">
            <v>Vera RTM 03</v>
          </cell>
          <cell r="F459" t="str">
            <v>Mario Martínez Conde Vera RTM 03</v>
          </cell>
          <cell r="Q459">
            <v>3029.33</v>
          </cell>
        </row>
        <row r="460">
          <cell r="C460"/>
          <cell r="E460" t="str">
            <v>Vera RTM 04</v>
          </cell>
          <cell r="F460" t="str">
            <v xml:space="preserve">María del Pilar Ramirez García </v>
          </cell>
          <cell r="Q460">
            <v>2972.84</v>
          </cell>
        </row>
        <row r="461">
          <cell r="C461"/>
          <cell r="E461" t="str">
            <v>Vera RTM 05</v>
          </cell>
          <cell r="F461" t="str">
            <v>Axel Mauricio Navarro Ramírez Vera RTM 05</v>
          </cell>
          <cell r="Q461">
            <v>3068.4</v>
          </cell>
        </row>
        <row r="462">
          <cell r="C462"/>
          <cell r="E462" t="str">
            <v>Vera RTM 06</v>
          </cell>
          <cell r="F462" t="str">
            <v>Jose Daniel Ramos Rojas Vera RTM 06</v>
          </cell>
          <cell r="Q462">
            <v>3266.33</v>
          </cell>
        </row>
        <row r="463">
          <cell r="C463"/>
          <cell r="E463" t="str">
            <v>Vera RTM 07</v>
          </cell>
          <cell r="F463" t="str">
            <v>Irving Uriel Acevedo Barrizo Vera RTM 07</v>
          </cell>
          <cell r="Q463">
            <v>3342.48</v>
          </cell>
        </row>
        <row r="464">
          <cell r="C464"/>
          <cell r="E464" t="str">
            <v>Vera RTM 09</v>
          </cell>
          <cell r="F464" t="str">
            <v xml:space="preserve">Alfonso Reyes García </v>
          </cell>
          <cell r="Q464">
            <v>3243.62</v>
          </cell>
        </row>
        <row r="465">
          <cell r="C465" t="str">
            <v>CUGJ990212KP4</v>
          </cell>
          <cell r="E465" t="str">
            <v>VF AlEn 01</v>
          </cell>
          <cell r="F465" t="str">
            <v>Jazmin De Jesus Cruz Gomez  VF Alen 01</v>
          </cell>
          <cell r="Q465">
            <v>2265.4299999999998</v>
          </cell>
        </row>
        <row r="466">
          <cell r="C466" t="str">
            <v>JIUA931114A13</v>
          </cell>
          <cell r="E466" t="str">
            <v>VF AlEn 02</v>
          </cell>
          <cell r="F466" t="str">
            <v>Antonio Jimenez Utrilla VF Alen 02</v>
          </cell>
          <cell r="Q466">
            <v>2806.41</v>
          </cell>
        </row>
        <row r="467">
          <cell r="C467" t="str">
            <v>PEMM850223MAA</v>
          </cell>
          <cell r="E467" t="str">
            <v>VF AlEn 03</v>
          </cell>
          <cell r="F467" t="str">
            <v>Marco Antonio Perez Molina VF Alen 03</v>
          </cell>
          <cell r="Q467">
            <v>1769.96</v>
          </cell>
        </row>
        <row r="468">
          <cell r="C468" t="str">
            <v>PEMM850223MAA</v>
          </cell>
          <cell r="E468" t="str">
            <v>VF AlEn 03</v>
          </cell>
          <cell r="F468" t="str">
            <v>-</v>
          </cell>
          <cell r="Q468">
            <v>0</v>
          </cell>
        </row>
        <row r="469">
          <cell r="C469" t="str">
            <v>JOON9312084D8</v>
          </cell>
          <cell r="E469" t="str">
            <v>VF Colgate 01</v>
          </cell>
          <cell r="F469" t="str">
            <v>Nora Ivette Jose Caña VF Colgate 01</v>
          </cell>
          <cell r="Q469">
            <v>2350.88</v>
          </cell>
        </row>
        <row r="470">
          <cell r="C470" t="str">
            <v>ROLA840303RD4</v>
          </cell>
          <cell r="E470" t="str">
            <v>VF Colgate 02</v>
          </cell>
          <cell r="F470" t="str">
            <v>Adriana  Rodas Lara VF Colgate 02</v>
          </cell>
          <cell r="Q470">
            <v>1818.61</v>
          </cell>
        </row>
        <row r="471">
          <cell r="C471" t="str">
            <v>BOUO7104277S8</v>
          </cell>
          <cell r="E471" t="str">
            <v>VF Colgate 03</v>
          </cell>
          <cell r="F471" t="str">
            <v xml:space="preserve">Octavio Borrego Urbieta </v>
          </cell>
          <cell r="Q471">
            <v>2365.6999999999998</v>
          </cell>
        </row>
        <row r="472">
          <cell r="C472" t="str">
            <v>GACN7708242J8</v>
          </cell>
          <cell r="E472" t="str">
            <v>VF Procter 01</v>
          </cell>
          <cell r="F472" t="str">
            <v xml:space="preserve">Nadia Aurea Garcia Camacho </v>
          </cell>
          <cell r="Q472">
            <v>2252.1999999999998</v>
          </cell>
        </row>
        <row r="473">
          <cell r="C473" t="str">
            <v>GACN7708242J8</v>
          </cell>
          <cell r="E473" t="str">
            <v>VF Procter 01</v>
          </cell>
          <cell r="F473" t="str">
            <v>-</v>
          </cell>
          <cell r="Q473">
            <v>0</v>
          </cell>
        </row>
        <row r="474">
          <cell r="C474" t="str">
            <v>LOAU8610061W8</v>
          </cell>
          <cell r="E474" t="str">
            <v>VF Procter 02</v>
          </cell>
          <cell r="F474" t="str">
            <v>Ubel Lopez Aguilar VF Procter 02</v>
          </cell>
          <cell r="Q474">
            <v>2315.27</v>
          </cell>
        </row>
        <row r="475">
          <cell r="C475" t="str">
            <v>CULR901218EG4</v>
          </cell>
          <cell r="E475" t="str">
            <v>VF Procter 03</v>
          </cell>
          <cell r="F475" t="str">
            <v xml:space="preserve">Rusbel Alexander de la Cruz </v>
          </cell>
          <cell r="Q475">
            <v>3274.5</v>
          </cell>
        </row>
        <row r="476">
          <cell r="C476" t="str">
            <v>OOGC900812FB3</v>
          </cell>
          <cell r="E476" t="str">
            <v>VHSA COLGATE 01</v>
          </cell>
          <cell r="F476" t="str">
            <v>Carlos Alfredo Ochoa Guzman VHSA COLGATE 01</v>
          </cell>
          <cell r="Q476">
            <v>1870.09</v>
          </cell>
        </row>
        <row r="477">
          <cell r="C477" t="str">
            <v>MOTA810915GV0</v>
          </cell>
          <cell r="E477" t="str">
            <v>VHSA COLGATE 02</v>
          </cell>
          <cell r="F477" t="str">
            <v>ANTONIO ULISES MORENO TORRES VHSA COLGATE 02</v>
          </cell>
          <cell r="Q477">
            <v>1793.42</v>
          </cell>
        </row>
        <row r="478">
          <cell r="C478" t="str">
            <v>AOPF931109HB7</v>
          </cell>
          <cell r="E478" t="str">
            <v>VHSA COLGATE 03</v>
          </cell>
          <cell r="F478" t="str">
            <v>FERNANDO ACOSTA PAXTIAN VHSA COLGATE 03</v>
          </cell>
          <cell r="Q478">
            <v>1773.3</v>
          </cell>
        </row>
        <row r="479">
          <cell r="C479" t="str">
            <v>AOPF931109HB7</v>
          </cell>
          <cell r="E479" t="str">
            <v>VHSA COLGATE 03</v>
          </cell>
          <cell r="F479" t="str">
            <v>-</v>
          </cell>
          <cell r="Q479">
            <v>0</v>
          </cell>
        </row>
        <row r="480">
          <cell r="C480" t="str">
            <v>CUGE880808D36</v>
          </cell>
          <cell r="E480" t="str">
            <v>VHSA COLGATE 04</v>
          </cell>
          <cell r="F480" t="str">
            <v>Erick Alberto Cruz Gonzalez</v>
          </cell>
          <cell r="Q480">
            <v>2500</v>
          </cell>
        </row>
        <row r="481">
          <cell r="C481" t="str">
            <v>JICR851024PL4</v>
          </cell>
          <cell r="E481" t="str">
            <v>VHSA COLGATE 05</v>
          </cell>
          <cell r="F481" t="str">
            <v>..RENE JIMENEZ DE LA CRUZ VHSA COLGATE 05</v>
          </cell>
          <cell r="Q481">
            <v>2948.86</v>
          </cell>
        </row>
        <row r="482">
          <cell r="C482" t="str">
            <v>LAHE850111965</v>
          </cell>
          <cell r="E482" t="str">
            <v>VHSA COLGATE 06</v>
          </cell>
          <cell r="F482" t="str">
            <v>Ernesto Laguna Hernandez VHSA COLGATE 06</v>
          </cell>
          <cell r="Q482">
            <v>2341.29</v>
          </cell>
        </row>
        <row r="483">
          <cell r="C483" t="str">
            <v>PISD930616TA4</v>
          </cell>
          <cell r="E483" t="str">
            <v>VHSA PROCTER 01</v>
          </cell>
          <cell r="F483" t="str">
            <v>Jose David Priego Sanchez VHSA PROCTER 01</v>
          </cell>
          <cell r="Q483">
            <v>2288.7800000000002</v>
          </cell>
        </row>
        <row r="484">
          <cell r="C484"/>
          <cell r="E484" t="str">
            <v>VHSA PROCTER 01</v>
          </cell>
          <cell r="F484" t="str">
            <v>-</v>
          </cell>
          <cell r="Q484">
            <v>0</v>
          </cell>
        </row>
        <row r="485">
          <cell r="C485" t="str">
            <v>SASF670104CG0</v>
          </cell>
          <cell r="E485" t="str">
            <v>VHSA PROCTER 03</v>
          </cell>
          <cell r="F485" t="str">
            <v>Jose Fernando Sanchez Sanchez</v>
          </cell>
          <cell r="Q485">
            <v>3324.8</v>
          </cell>
        </row>
        <row r="486">
          <cell r="C486" t="str">
            <v>LOCE941226EM3</v>
          </cell>
          <cell r="E486" t="str">
            <v>VHSA PROCTER 04</v>
          </cell>
          <cell r="F486" t="str">
            <v>Edgar Ivan Lopez Chagala VHSA PROCTER 04</v>
          </cell>
          <cell r="Q486">
            <v>2253.46</v>
          </cell>
        </row>
        <row r="487">
          <cell r="C487" t="str">
            <v>OORM830406559</v>
          </cell>
          <cell r="E487" t="str">
            <v>VHSA PROCTER 05</v>
          </cell>
          <cell r="F487" t="str">
            <v>Jose Miguel Ordoñez Romero VHSA PROCTER 05</v>
          </cell>
          <cell r="Q487">
            <v>3168.01</v>
          </cell>
        </row>
        <row r="488">
          <cell r="C488" t="str">
            <v>HEPA930415UXA</v>
          </cell>
          <cell r="E488" t="str">
            <v>VHSA PROCTER 06</v>
          </cell>
          <cell r="F488" t="str">
            <v>Jose Alfredo Hernandez Perez VHSA PROCTER 06</v>
          </cell>
          <cell r="Q488">
            <v>2293.3000000000002</v>
          </cell>
        </row>
        <row r="489">
          <cell r="C489" t="str">
            <v>AAGF690211P7A</v>
          </cell>
          <cell r="E489" t="str">
            <v>VHSA PROCTER 07</v>
          </cell>
          <cell r="F489" t="str">
            <v>Fernando Alvarez Garcia VHSA PROCTER 07</v>
          </cell>
          <cell r="Q489">
            <v>1744.6</v>
          </cell>
        </row>
        <row r="490">
          <cell r="C490" t="str">
            <v>VHSAPROCTER08</v>
          </cell>
          <cell r="E490" t="str">
            <v>VHSA PROCTER 08</v>
          </cell>
          <cell r="F490" t="str">
            <v>Vacante VHSA PROCTER 08</v>
          </cell>
          <cell r="Q490">
            <v>2500</v>
          </cell>
        </row>
        <row r="491">
          <cell r="C491" t="str">
            <v>ZAHD9310271GA</v>
          </cell>
          <cell r="E491" t="str">
            <v>VHSA PROCTER 09</v>
          </cell>
          <cell r="F491" t="str">
            <v>David Aaron Zamudio Hernandez</v>
          </cell>
          <cell r="Q491">
            <v>2949.94</v>
          </cell>
        </row>
        <row r="492">
          <cell r="C492" t="str">
            <v>PEMI850731CR6</v>
          </cell>
          <cell r="E492" t="str">
            <v>VHSA UNILEVER 01</v>
          </cell>
          <cell r="F492" t="str">
            <v>Ignacio Pedrero Magaña  VHSA PROCTER 09</v>
          </cell>
          <cell r="Q492">
            <v>3160.2</v>
          </cell>
        </row>
        <row r="493">
          <cell r="C493" t="str">
            <v>SOPE8311135E4</v>
          </cell>
          <cell r="E493" t="str">
            <v>VHSA UNILEVER 02</v>
          </cell>
          <cell r="F493" t="str">
            <v xml:space="preserve">Edwin Adolfo Soto Perez VHSA UNILEVER 02 </v>
          </cell>
          <cell r="Q493">
            <v>2298.87</v>
          </cell>
        </row>
        <row r="494">
          <cell r="C494" t="str">
            <v>CUCJ8304094B5</v>
          </cell>
          <cell r="E494" t="str">
            <v>VHSA UNILEVER 03</v>
          </cell>
          <cell r="F494" t="str">
            <v>Jorge Antonio Cruz Chan</v>
          </cell>
          <cell r="Q494">
            <v>2500</v>
          </cell>
        </row>
        <row r="495">
          <cell r="C495" t="str">
            <v>LOXR780121LC2</v>
          </cell>
          <cell r="E495" t="str">
            <v>VHSA UNILEVER 04</v>
          </cell>
          <cell r="F495" t="str">
            <v>..RICARTE QUERUBIN LOPEZ XICOTENCATL VHSA UNILEVER 04</v>
          </cell>
          <cell r="Q495">
            <v>1755.69</v>
          </cell>
        </row>
        <row r="496">
          <cell r="C496" t="str">
            <v>SIBM720630EW5</v>
          </cell>
          <cell r="E496" t="str">
            <v>VHSA UNILEVER 05</v>
          </cell>
          <cell r="F496" t="str">
            <v>..MANUEL ANTONIO SILVA BURELO VHSA UNILEVER 05</v>
          </cell>
          <cell r="Q496">
            <v>2315.36</v>
          </cell>
        </row>
        <row r="497">
          <cell r="C497" t="str">
            <v>MOMS9206175I7</v>
          </cell>
          <cell r="E497" t="str">
            <v>VHSA UNILEVER 06</v>
          </cell>
          <cell r="F497" t="str">
            <v>Santiago Morales Montero VHSA UNILEVER 06</v>
          </cell>
          <cell r="Q497">
            <v>2294.08</v>
          </cell>
        </row>
        <row r="498">
          <cell r="C498" t="str">
            <v>MOHA6302033P9</v>
          </cell>
          <cell r="E498" t="str">
            <v>VU 01</v>
          </cell>
          <cell r="F498" t="str">
            <v>Angel Raul Hernandez Mora VU01</v>
          </cell>
          <cell r="Q498">
            <v>5367.32</v>
          </cell>
        </row>
        <row r="499">
          <cell r="C499" t="str">
            <v>PALL030902QH0</v>
          </cell>
          <cell r="E499" t="str">
            <v>VU 02</v>
          </cell>
          <cell r="F499" t="str">
            <v>Luis Felipe  Palma Lopez VU 02</v>
          </cell>
          <cell r="Q499">
            <v>4037.63</v>
          </cell>
        </row>
        <row r="500">
          <cell r="C500" t="str">
            <v>MEPF7108219Y2</v>
          </cell>
          <cell r="E500" t="str">
            <v>VU 03</v>
          </cell>
          <cell r="F500" t="str">
            <v>Filiberto Meztizo VU03 Peña</v>
          </cell>
          <cell r="Q500">
            <v>3274.12</v>
          </cell>
        </row>
        <row r="501">
          <cell r="C501" t="str">
            <v>CAEA7905015W1</v>
          </cell>
          <cell r="E501" t="str">
            <v>VU 04</v>
          </cell>
          <cell r="F501" t="str">
            <v xml:space="preserve">Arturo Carrazco Esquivel </v>
          </cell>
          <cell r="Q501">
            <v>2819.05</v>
          </cell>
        </row>
        <row r="502">
          <cell r="C502" t="str">
            <v>TOMA870420A59</v>
          </cell>
          <cell r="E502" t="str">
            <v>VU 05</v>
          </cell>
          <cell r="F502" t="str">
            <v xml:space="preserve">Maria Azucena Toledo Muñoz VU-05 </v>
          </cell>
          <cell r="Q502">
            <v>2897.39</v>
          </cell>
        </row>
        <row r="503">
          <cell r="C503" t="str">
            <v>VAHM8806241E5</v>
          </cell>
          <cell r="E503" t="str">
            <v>VU 06</v>
          </cell>
          <cell r="F503" t="str">
            <v>Martha Patricia Valle Hernandez VU 06</v>
          </cell>
          <cell r="Q503">
            <v>1754.97</v>
          </cell>
        </row>
        <row r="504">
          <cell r="C504" t="str">
            <v>RAME6502054D4</v>
          </cell>
          <cell r="E504" t="str">
            <v>VU 07</v>
          </cell>
          <cell r="F504" t="str">
            <v>Eduardo Ramos Martinez VU07</v>
          </cell>
          <cell r="Q504">
            <v>3549.8</v>
          </cell>
        </row>
        <row r="505">
          <cell r="C505" t="str">
            <v>LEHL870102LE7</v>
          </cell>
          <cell r="E505" t="str">
            <v>VU 08</v>
          </cell>
          <cell r="F505" t="str">
            <v>Leopoldo Joel Leon Hernandez VU 08</v>
          </cell>
          <cell r="Q505">
            <v>2302.12</v>
          </cell>
        </row>
        <row r="506">
          <cell r="C506" t="str">
            <v>FOUV7806209VA</v>
          </cell>
          <cell r="E506" t="str">
            <v>VU 09</v>
          </cell>
          <cell r="F506" t="str">
            <v>Victor Ivan Flores Uscanga VU 09</v>
          </cell>
          <cell r="Q506">
            <v>3085.29</v>
          </cell>
        </row>
        <row r="507">
          <cell r="C507" t="str">
            <v>SAPN8402161W5</v>
          </cell>
          <cell r="E507" t="str">
            <v>Xal 80</v>
          </cell>
          <cell r="F507" t="str">
            <v xml:space="preserve">Nora Karina Salazar Peralta </v>
          </cell>
          <cell r="Q507">
            <v>3656.01</v>
          </cell>
        </row>
        <row r="508">
          <cell r="C508" t="str">
            <v>RASA790610E1A</v>
          </cell>
          <cell r="E508" t="str">
            <v>Xal 81</v>
          </cell>
          <cell r="F508" t="str">
            <v>Jose Alberto Ramiro Sanchez</v>
          </cell>
          <cell r="Q508">
            <v>4389.3100000000004</v>
          </cell>
        </row>
        <row r="509">
          <cell r="C509" t="str">
            <v>GAZL760523NN9</v>
          </cell>
          <cell r="E509" t="str">
            <v>Xal 82</v>
          </cell>
          <cell r="F509" t="str">
            <v>José Luis Grajales Zavaleta</v>
          </cell>
          <cell r="Q509">
            <v>2880.52</v>
          </cell>
        </row>
        <row r="510">
          <cell r="C510" t="str">
            <v>FOOL960612ME2</v>
          </cell>
          <cell r="E510" t="str">
            <v>Xal 83</v>
          </cell>
          <cell r="F510" t="str">
            <v>Luis Alejandro Flores Ortega Xal83</v>
          </cell>
          <cell r="Q510">
            <v>3199.92</v>
          </cell>
        </row>
        <row r="511">
          <cell r="C511" t="str">
            <v>MAAG911211RV5</v>
          </cell>
          <cell r="E511" t="str">
            <v>Xal 84</v>
          </cell>
          <cell r="F511" t="str">
            <v>Grayg Jovani Martinez Acosta</v>
          </cell>
          <cell r="Q511">
            <v>4488.51</v>
          </cell>
        </row>
        <row r="512">
          <cell r="C512" t="str">
            <v>AAPA8507226U3</v>
          </cell>
          <cell r="E512" t="str">
            <v>Xal 85</v>
          </cell>
          <cell r="F512" t="str">
            <v>Adan Andres Armas Pastrana Xal 85</v>
          </cell>
          <cell r="Q512">
            <v>3741.06</v>
          </cell>
        </row>
        <row r="513">
          <cell r="C513" t="str">
            <v>GOSM900521V67</v>
          </cell>
          <cell r="E513" t="str">
            <v>Xal 86</v>
          </cell>
          <cell r="F513" t="str">
            <v>Miguel Ángel Gonzalez Sanchez Xal 86</v>
          </cell>
          <cell r="Q513">
            <v>4537.0600000000004</v>
          </cell>
        </row>
        <row r="514">
          <cell r="C514" t="str">
            <v>AAMM930620QV4</v>
          </cell>
          <cell r="E514" t="str">
            <v>Xal 87</v>
          </cell>
          <cell r="F514" t="str">
            <v>Manuel  Aldana Meruelo</v>
          </cell>
          <cell r="Q514">
            <v>3440.8</v>
          </cell>
        </row>
        <row r="515">
          <cell r="C515" t="str">
            <v>CAFD62081188A</v>
          </cell>
          <cell r="E515" t="str">
            <v>Xal 88</v>
          </cell>
          <cell r="F515" t="str">
            <v>Dagoberto Camara Farias</v>
          </cell>
          <cell r="Q515">
            <v>3054.75</v>
          </cell>
        </row>
        <row r="516">
          <cell r="C516" t="str">
            <v>NABA030824G81</v>
          </cell>
          <cell r="E516" t="str">
            <v>Xal 89</v>
          </cell>
          <cell r="F516" t="str">
            <v xml:space="preserve">Angel Luisset Narvaez Bolaños </v>
          </cell>
          <cell r="Q516">
            <v>2258.87</v>
          </cell>
        </row>
        <row r="517">
          <cell r="C517" t="str">
            <v>RUEG780204BJ0</v>
          </cell>
          <cell r="E517" t="str">
            <v>Xal Mon01</v>
          </cell>
          <cell r="F517" t="str">
            <v xml:space="preserve">Gilberto Ruiz Escobedo </v>
          </cell>
          <cell r="Q517">
            <v>4516.49</v>
          </cell>
        </row>
        <row r="518">
          <cell r="C518" t="str">
            <v>FOPD9310095A6</v>
          </cell>
          <cell r="E518" t="str">
            <v>Xal Mon02</v>
          </cell>
          <cell r="F518" t="str">
            <v xml:space="preserve">Dionisio Flores Polo </v>
          </cell>
          <cell r="Q518">
            <v>4621.29</v>
          </cell>
        </row>
        <row r="519">
          <cell r="C519" t="str">
            <v>HUOC990725MF0</v>
          </cell>
          <cell r="E519" t="str">
            <v>Xal Mon03</v>
          </cell>
          <cell r="F519" t="str">
            <v>Cristofer Huerta Ortega</v>
          </cell>
          <cell r="Q519">
            <v>3354.12</v>
          </cell>
        </row>
        <row r="520">
          <cell r="C520" t="str">
            <v>FOCL850613DP7</v>
          </cell>
          <cell r="E520" t="str">
            <v>Xal Mon04</v>
          </cell>
          <cell r="F520" t="str">
            <v xml:space="preserve">Laura Antonia Flores Carmona </v>
          </cell>
          <cell r="Q520">
            <v>4525.84</v>
          </cell>
        </row>
        <row r="521">
          <cell r="C521" t="str">
            <v>METG870905QJ0</v>
          </cell>
          <cell r="E521" t="str">
            <v>Xal Mon05</v>
          </cell>
          <cell r="F521" t="str">
            <v>Gloria Erika Meza Trujillo Xal Mon05</v>
          </cell>
          <cell r="Q521">
            <v>4743.9799999999996</v>
          </cell>
        </row>
        <row r="522">
          <cell r="C522" t="str">
            <v>COCI980805GM5</v>
          </cell>
          <cell r="E522" t="str">
            <v>Xal Mon06</v>
          </cell>
          <cell r="F522" t="str">
            <v>Isac Colorado Colorado Xal Mon06</v>
          </cell>
          <cell r="Q522">
            <v>3430.5</v>
          </cell>
        </row>
        <row r="523">
          <cell r="C523" t="str">
            <v>ZUHJ960103BI8</v>
          </cell>
          <cell r="E523" t="str">
            <v>Xal Mon07</v>
          </cell>
          <cell r="F523" t="str">
            <v>María Juana Suvirie Hernández Xal Mon07</v>
          </cell>
          <cell r="Q523">
            <v>4521.63</v>
          </cell>
        </row>
        <row r="524">
          <cell r="C524" t="str">
            <v>TOME790524HY2</v>
          </cell>
          <cell r="E524" t="str">
            <v>Xal Mon08</v>
          </cell>
          <cell r="F524" t="str">
            <v>Elsa Monserrat  Toral Moral Xal Mon08</v>
          </cell>
          <cell r="Q524">
            <v>4954.57</v>
          </cell>
        </row>
        <row r="525">
          <cell r="C525" t="str">
            <v>FUDR731220CC0</v>
          </cell>
          <cell r="E525" t="str">
            <v>Xal Mon09</v>
          </cell>
          <cell r="F525" t="str">
            <v>Roberto Carlos Fuentes Dominguez</v>
          </cell>
          <cell r="Q525">
            <v>4846.2</v>
          </cell>
        </row>
        <row r="526">
          <cell r="C526" t="str">
            <v>BOVA8211081P6</v>
          </cell>
          <cell r="E526" t="str">
            <v>Xal Mon10</v>
          </cell>
          <cell r="F526" t="str">
            <v>Ana Ibeth  Bolaños Vazquez Xal Mon10</v>
          </cell>
          <cell r="Q526">
            <v>2245.29</v>
          </cell>
        </row>
        <row r="527">
          <cell r="C527" t="str">
            <v>AEDA6807202GA</v>
          </cell>
          <cell r="E527" t="str">
            <v>Xal62</v>
          </cell>
          <cell r="F527" t="str">
            <v>Jose Alfredo  Ake Rodriguez Xal62</v>
          </cell>
          <cell r="Q527">
            <v>2333.5100000000002</v>
          </cell>
        </row>
        <row r="528">
          <cell r="C528"/>
          <cell r="E528" t="str">
            <v>Xal63</v>
          </cell>
          <cell r="F528" t="str">
            <v>Miguel de Jesus Ramirez Solano Xal 63</v>
          </cell>
          <cell r="Q528">
            <v>2785.81</v>
          </cell>
        </row>
        <row r="529">
          <cell r="C529" t="str">
            <v>HELM840820LN0</v>
          </cell>
          <cell r="E529" t="str">
            <v>Xal64</v>
          </cell>
          <cell r="F529" t="str">
            <v>Margarita  Herrera Lopez Xal64</v>
          </cell>
          <cell r="Q529">
            <v>3039.57</v>
          </cell>
        </row>
        <row r="530">
          <cell r="C530" t="str">
            <v>ZURJ860725BL1</v>
          </cell>
          <cell r="E530" t="str">
            <v>Xal65</v>
          </cell>
          <cell r="F530" t="str">
            <v>Jonathan Zuñiga Rojas Xal65</v>
          </cell>
          <cell r="Q530">
            <v>3824.22</v>
          </cell>
        </row>
        <row r="531">
          <cell r="C531" t="str">
            <v>HOMK020411IA3</v>
          </cell>
          <cell r="E531" t="str">
            <v>Xal66</v>
          </cell>
          <cell r="F531" t="str">
            <v>Kevin Sahid Hoyos Montiel Xal66</v>
          </cell>
          <cell r="Q531">
            <v>3055.7</v>
          </cell>
        </row>
        <row r="532">
          <cell r="C532" t="str">
            <v>CAHU911015253</v>
          </cell>
          <cell r="E532" t="str">
            <v>Xal67</v>
          </cell>
          <cell r="F532" t="str">
            <v>Uriel Campos Hernandez</v>
          </cell>
          <cell r="Q532">
            <v>3024.92</v>
          </cell>
        </row>
        <row r="533">
          <cell r="C533" t="str">
            <v>GASQ640604GB8</v>
          </cell>
          <cell r="E533" t="str">
            <v>Xal69</v>
          </cell>
          <cell r="F533" t="str">
            <v>Quirino Garcia y Sanchez Xal69</v>
          </cell>
          <cell r="Q533">
            <v>3689.51</v>
          </cell>
        </row>
        <row r="534">
          <cell r="C534" t="str">
            <v>GUHJ001026KB9</v>
          </cell>
          <cell r="E534" t="str">
            <v>Xal70</v>
          </cell>
          <cell r="F534" t="str">
            <v>Jesus Alexander Gutierrez Hernandez Xal70</v>
          </cell>
          <cell r="Q534">
            <v>3498.47</v>
          </cell>
        </row>
        <row r="535">
          <cell r="C535" t="str">
            <v>MUCF790920GA3</v>
          </cell>
          <cell r="E535" t="str">
            <v>Xal71</v>
          </cell>
          <cell r="F535" t="str">
            <v>Fausto Carlos Muños Cruz Xal 71</v>
          </cell>
          <cell r="Q535">
            <v>3014.56</v>
          </cell>
        </row>
        <row r="536">
          <cell r="C536" t="str">
            <v>NAVA750218NJ3</v>
          </cell>
          <cell r="E536" t="str">
            <v>Xal72</v>
          </cell>
          <cell r="F536" t="str">
            <v>Adriana Eladia Nava Vazquez</v>
          </cell>
          <cell r="Q536">
            <v>1744.6</v>
          </cell>
        </row>
        <row r="537">
          <cell r="C537" t="str">
            <v>VALJ730205AR4</v>
          </cell>
          <cell r="E537" t="str">
            <v>XalKC 01</v>
          </cell>
          <cell r="F537" t="str">
            <v>Javier Vazquez Lopez XalKC 01</v>
          </cell>
          <cell r="Q537">
            <v>3463.16</v>
          </cell>
        </row>
        <row r="538">
          <cell r="C538" t="str">
            <v>RUMO981126RP6</v>
          </cell>
          <cell r="E538" t="str">
            <v>XalKC 02</v>
          </cell>
          <cell r="F538" t="str">
            <v>Oscar Benjamin Ruiz Munguia XalKC 02</v>
          </cell>
          <cell r="Q538">
            <v>3116.08</v>
          </cell>
        </row>
        <row r="539">
          <cell r="C539" t="str">
            <v>GOSE800517GW5</v>
          </cell>
          <cell r="E539" t="str">
            <v>XalKC 03</v>
          </cell>
          <cell r="F539" t="str">
            <v>Erick David Gonzalez Solano XalKC03</v>
          </cell>
          <cell r="Q539">
            <v>3325.02</v>
          </cell>
        </row>
        <row r="540">
          <cell r="C540" t="str">
            <v>ROMD791224226</v>
          </cell>
          <cell r="E540" t="str">
            <v>XalKC 04</v>
          </cell>
          <cell r="F540" t="str">
            <v>Delfino Rodriguez Muñoz XalKC04</v>
          </cell>
          <cell r="Q540">
            <v>3295.44</v>
          </cell>
        </row>
        <row r="541">
          <cell r="C541" t="str">
            <v>SAJA7012096C2</v>
          </cell>
          <cell r="E541" t="str">
            <v>XalKC 05</v>
          </cell>
          <cell r="F541" t="str">
            <v>Arturo Sanchez Juan XalKC05</v>
          </cell>
          <cell r="Q541">
            <v>3786.15</v>
          </cell>
        </row>
        <row r="542">
          <cell r="C542" t="str">
            <v>GOGM751117NU4</v>
          </cell>
          <cell r="E542" t="str">
            <v>XalKC 06</v>
          </cell>
          <cell r="F542" t="str">
            <v>Miguel Angel Gomez Godinez XalKC06</v>
          </cell>
          <cell r="Q542">
            <v>3727.06</v>
          </cell>
        </row>
        <row r="543">
          <cell r="C543" t="str">
            <v>HERF761005TW3</v>
          </cell>
          <cell r="E543" t="str">
            <v>XalKC 07</v>
          </cell>
          <cell r="F543" t="str">
            <v>Flor Ysela Hernadez Rosado</v>
          </cell>
          <cell r="Q543">
            <v>3058.24</v>
          </cell>
        </row>
        <row r="544">
          <cell r="C544" t="str">
            <v>HEGN9408183G0</v>
          </cell>
          <cell r="E544" t="str">
            <v>XalKC 08</v>
          </cell>
          <cell r="F544" t="str">
            <v xml:space="preserve">Nain Elimelec Hernández Gomez </v>
          </cell>
          <cell r="Q544">
            <v>3707.65</v>
          </cell>
        </row>
        <row r="545">
          <cell r="C545" t="str">
            <v>LOLG831214RTA</v>
          </cell>
          <cell r="E545" t="str">
            <v>XalKC 09</v>
          </cell>
          <cell r="F545" t="str">
            <v>Gustavo Adolfo Lozano Lopez</v>
          </cell>
          <cell r="Q545">
            <v>3658.64</v>
          </cell>
        </row>
        <row r="546">
          <cell r="C546" t="str">
            <v>HEME030112DF8</v>
          </cell>
          <cell r="E546" t="str">
            <v>XalKC 10</v>
          </cell>
          <cell r="F546" t="str">
            <v xml:space="preserve">Evelyn Melissa Herrera Mendez </v>
          </cell>
          <cell r="Q546">
            <v>1744.6</v>
          </cell>
        </row>
        <row r="547">
          <cell r="C547" t="str">
            <v>CAUR8610248M4</v>
          </cell>
          <cell r="E547" t="str">
            <v xml:space="preserve">MER-09-19 (SM56261) RAFAEL MARTIN CAUICH UN </v>
          </cell>
          <cell r="F547" t="str">
            <v xml:space="preserve">MER-09-19 (SM56261) RAFAEL MARTIN CAUICH UN </v>
          </cell>
          <cell r="Q547">
            <v>3343.5</v>
          </cell>
        </row>
        <row r="548">
          <cell r="C548"/>
          <cell r="E548" t="str">
            <v xml:space="preserve">Vacante Reparto AlEn Merida 01 </v>
          </cell>
          <cell r="F548" t="str">
            <v xml:space="preserve">Vacante Reparto AlEn Merida 01 </v>
          </cell>
          <cell r="Q548">
            <v>1993.5</v>
          </cell>
        </row>
        <row r="549">
          <cell r="C549" t="str">
            <v>BACM8710252D2</v>
          </cell>
          <cell r="E549" t="str">
            <v xml:space="preserve">CAN-04-18 (SM17617) Manuel Alejandro Bass Chuc </v>
          </cell>
          <cell r="F549" t="str">
            <v xml:space="preserve">CAN-04-18 (SM17617) Manuel Alejandro Bass Chuc </v>
          </cell>
          <cell r="Q549">
            <v>3343.5</v>
          </cell>
        </row>
        <row r="550">
          <cell r="C550" t="str">
            <v>SAKM741021LW6</v>
          </cell>
          <cell r="E550" t="str">
            <v xml:space="preserve">MER-03-17 (SL63063) MAURO SANDOVAL KUMAL </v>
          </cell>
          <cell r="F550" t="str">
            <v xml:space="preserve">MER-03-17 (SL63063) MAURO SANDOVAL KUMAL </v>
          </cell>
          <cell r="Q550">
            <v>3343.5</v>
          </cell>
        </row>
        <row r="551">
          <cell r="C551" t="str">
            <v>LOUJ680619A96</v>
          </cell>
          <cell r="E551" t="str">
            <v xml:space="preserve">Jorge Gabriel Lopez Uribe </v>
          </cell>
          <cell r="F551" t="str">
            <v xml:space="preserve">Jorge Gabriel Lopez Uribe </v>
          </cell>
          <cell r="Q551">
            <v>1993.5</v>
          </cell>
        </row>
        <row r="552">
          <cell r="C552" t="str">
            <v>MAZJ8805055E0</v>
          </cell>
          <cell r="E552" t="str">
            <v xml:space="preserve">Jorge Eduardo Maldonado Zurria </v>
          </cell>
          <cell r="F552" t="str">
            <v xml:space="preserve">Jorge Eduardo Maldonado Zurria </v>
          </cell>
          <cell r="Q552">
            <v>3043.5</v>
          </cell>
        </row>
        <row r="553">
          <cell r="C553" t="str">
            <v>KUCR7808171F2</v>
          </cell>
          <cell r="E553" t="str">
            <v xml:space="preserve">MER-15-19 (SM56270) RAFAEL ANTONIO KU CHALE </v>
          </cell>
          <cell r="F553" t="str">
            <v xml:space="preserve">MER-15-19 (SM56270) RAFAEL ANTONIO KU CHALE </v>
          </cell>
          <cell r="Q553">
            <v>3343.5</v>
          </cell>
        </row>
        <row r="554">
          <cell r="C554" t="str">
            <v>MACJ870325H7A</v>
          </cell>
          <cell r="E554" t="str">
            <v xml:space="preserve">MER-17-19 (SM56272) Juan José de Jesús May Cadenia </v>
          </cell>
          <cell r="F554" t="str">
            <v xml:space="preserve">MER-17-19 (SM56272) Juan José de Jesús May Cadenia </v>
          </cell>
          <cell r="Q554">
            <v>2943.5</v>
          </cell>
        </row>
        <row r="555">
          <cell r="C555" t="str">
            <v>SUPL760815GM8</v>
          </cell>
          <cell r="E555" t="str">
            <v xml:space="preserve">MER-20-20(SM67338) Luis Daniel Sucula Poot </v>
          </cell>
          <cell r="F555" t="str">
            <v xml:space="preserve">MER-20-20(SM67338) Luis Daniel Sucula Poot </v>
          </cell>
          <cell r="Q555">
            <v>2593.5</v>
          </cell>
        </row>
        <row r="556">
          <cell r="C556" t="str">
            <v>CIUC781213CD9</v>
          </cell>
          <cell r="E556" t="str">
            <v xml:space="preserve">Carlos Armando  Cituk Uitz   </v>
          </cell>
          <cell r="F556" t="str">
            <v xml:space="preserve">Carlos Armando  Cituk Uitz   </v>
          </cell>
          <cell r="Q556">
            <v>1993.5</v>
          </cell>
        </row>
        <row r="557">
          <cell r="C557" t="str">
            <v>COTC930514N53</v>
          </cell>
          <cell r="E557" t="str">
            <v xml:space="preserve">Carlos Manuel Cot Tuyub </v>
          </cell>
          <cell r="F557" t="str">
            <v xml:space="preserve">Carlos Manuel Cot Tuyub </v>
          </cell>
          <cell r="Q557">
            <v>3643.5</v>
          </cell>
        </row>
        <row r="558">
          <cell r="C558" t="str">
            <v>SOAJ630912T25</v>
          </cell>
          <cell r="E558" t="str">
            <v xml:space="preserve">Jorge Alberto Solis Avila </v>
          </cell>
          <cell r="F558" t="str">
            <v xml:space="preserve">Jorge Alberto Solis Avila </v>
          </cell>
          <cell r="Q558">
            <v>3043.5</v>
          </cell>
        </row>
        <row r="559">
          <cell r="C559"/>
          <cell r="E559" t="str">
            <v xml:space="preserve">Vacante Reparto Kellogs Merida 01 </v>
          </cell>
          <cell r="F559" t="str">
            <v xml:space="preserve">Vacante Reparto Kellogs Merida 01 </v>
          </cell>
          <cell r="Q559">
            <v>1993.5</v>
          </cell>
        </row>
        <row r="560">
          <cell r="C560" t="str">
            <v>OOLE660422NG2</v>
          </cell>
          <cell r="E560" t="str">
            <v>Ernesto Ordoñez Lara</v>
          </cell>
          <cell r="F560" t="str">
            <v>Ernesto Ordoñez Lara</v>
          </cell>
          <cell r="Q560">
            <v>3643.5</v>
          </cell>
        </row>
        <row r="561">
          <cell r="C561" t="str">
            <v>COPA900310TJ4</v>
          </cell>
          <cell r="E561" t="str">
            <v xml:space="preserve">MER-23-20 (SM-69533) Abelardo Emmanuel Corral Perez </v>
          </cell>
          <cell r="F561" t="str">
            <v xml:space="preserve">MER-23-20 (SM-69533) Abelardo Emmanuel Corral Perez </v>
          </cell>
          <cell r="Q561">
            <v>3343.5</v>
          </cell>
        </row>
        <row r="562">
          <cell r="C562" t="str">
            <v>LUPM900901KC1</v>
          </cell>
          <cell r="E562" t="str">
            <v xml:space="preserve">Oscar ricardo Ruiz cisneros </v>
          </cell>
          <cell r="F562" t="str">
            <v xml:space="preserve">Oscar ricardo Ruiz cisneros </v>
          </cell>
          <cell r="Q562">
            <v>3643.5</v>
          </cell>
        </row>
        <row r="563">
          <cell r="C563" t="str">
            <v>CACI860804CE0</v>
          </cell>
          <cell r="E563" t="str">
            <v xml:space="preserve">Ivan Enrique Castillo de la Cruz </v>
          </cell>
          <cell r="F563" t="str">
            <v xml:space="preserve">Ivan Enrique Castillo de la Cruz </v>
          </cell>
          <cell r="Q563">
            <v>1993.5</v>
          </cell>
        </row>
        <row r="564">
          <cell r="C564"/>
          <cell r="E564" t="str">
            <v xml:space="preserve">Traspasos Mérida . </v>
          </cell>
          <cell r="F564" t="str">
            <v xml:space="preserve">Traspasos Mérida . </v>
          </cell>
          <cell r="Q564">
            <v>2393.5</v>
          </cell>
        </row>
        <row r="565">
          <cell r="C565" t="str">
            <v>CIPC0301164U2</v>
          </cell>
          <cell r="E565" t="str">
            <v>Carlos Antonio Cituk Pech</v>
          </cell>
          <cell r="F565" t="str">
            <v>Carlos Antonio Cituk Pech</v>
          </cell>
          <cell r="Q565">
            <v>1993.5</v>
          </cell>
        </row>
        <row r="566">
          <cell r="C566" t="str">
            <v>LUPM900901KC1</v>
          </cell>
          <cell r="E566" t="str">
            <v xml:space="preserve">Jorge Martin Pavia Vargas. </v>
          </cell>
          <cell r="F566" t="str">
            <v xml:space="preserve">Jorge Martin Pavia Vargas. </v>
          </cell>
          <cell r="Q566">
            <v>2643.5</v>
          </cell>
        </row>
        <row r="567">
          <cell r="C567" t="str">
            <v>XAXX010101000</v>
          </cell>
          <cell r="E567" t="str">
            <v xml:space="preserve">Roberto De Jesus Gonzalez Manzanero. </v>
          </cell>
          <cell r="F567" t="str">
            <v xml:space="preserve">Roberto De Jesus Gonzalez Manzanero. </v>
          </cell>
          <cell r="Q567">
            <v>2500</v>
          </cell>
        </row>
        <row r="568">
          <cell r="C568" t="str">
            <v>AAML7201277I9</v>
          </cell>
          <cell r="E568" t="str">
            <v xml:space="preserve">Luis Alberto Andrade Muñoz </v>
          </cell>
          <cell r="F568" t="str">
            <v xml:space="preserve">Luis Alberto Andrade Muñoz </v>
          </cell>
          <cell r="Q568">
            <v>3343.5</v>
          </cell>
        </row>
        <row r="569">
          <cell r="C569" t="str">
            <v>REMM680124E37</v>
          </cell>
          <cell r="E569" t="str">
            <v>Marco Antonio Reyna Martinez</v>
          </cell>
          <cell r="F569" t="str">
            <v>Marco Antonio Reyna Martinez</v>
          </cell>
          <cell r="Q569">
            <v>2993.5</v>
          </cell>
        </row>
        <row r="570">
          <cell r="C570" t="str">
            <v>PUMG010529SJA</v>
          </cell>
          <cell r="E570" t="str">
            <v xml:space="preserve">Gaspar Roberto  Puc Moo </v>
          </cell>
          <cell r="F570" t="str">
            <v xml:space="preserve">Gaspar Roberto  Puc Moo </v>
          </cell>
          <cell r="Q570">
            <v>3343.5</v>
          </cell>
        </row>
        <row r="571">
          <cell r="C571" t="str">
            <v>EABA671001IP9</v>
          </cell>
          <cell r="E571" t="str">
            <v xml:space="preserve">Jose Antonio Escalante Basto </v>
          </cell>
          <cell r="F571" t="str">
            <v xml:space="preserve">Jose Antonio Escalante Basto </v>
          </cell>
          <cell r="Q571">
            <v>3343.5</v>
          </cell>
        </row>
        <row r="572">
          <cell r="C572" t="str">
            <v>GOMR941128BQ2</v>
          </cell>
          <cell r="E572" t="str">
            <v xml:space="preserve">Marco Alejandro Lugo Puch </v>
          </cell>
          <cell r="F572" t="str">
            <v xml:space="preserve">Marco Alejandro Lugo Puch </v>
          </cell>
          <cell r="Q572">
            <v>2043.5</v>
          </cell>
        </row>
        <row r="573">
          <cell r="C573" t="str">
            <v>CAKM7809193Y6</v>
          </cell>
          <cell r="E573" t="str">
            <v>Marcelo Chan Kumal</v>
          </cell>
          <cell r="F573" t="str">
            <v>Marcelo Chan Kumal</v>
          </cell>
          <cell r="Q573">
            <v>3343.5</v>
          </cell>
        </row>
        <row r="574">
          <cell r="C574" t="str">
            <v>GOEL740512843</v>
          </cell>
          <cell r="E574" t="str">
            <v xml:space="preserve">OAX-04-17 (SL79783) LUIS FELIPE GOMEZ ESPINOZA </v>
          </cell>
          <cell r="F574" t="str">
            <v xml:space="preserve">OAX-04-17 (SL79783) LUIS FELIPE GOMEZ ESPINOZA </v>
          </cell>
          <cell r="Q574">
            <v>3643.5</v>
          </cell>
        </row>
        <row r="575">
          <cell r="C575" t="str">
            <v>RORJ850402HB7</v>
          </cell>
          <cell r="E575" t="str">
            <v xml:space="preserve">OAX-05-17 (SM17374) Joel Rodriguez Rodriguez </v>
          </cell>
          <cell r="F575" t="str">
            <v xml:space="preserve">OAX-05-17 (SM17374) Joel Rodriguez Rodriguez </v>
          </cell>
          <cell r="Q575">
            <v>3643.5</v>
          </cell>
        </row>
        <row r="576">
          <cell r="C576" t="str">
            <v>MARV951203LP8</v>
          </cell>
          <cell r="E576" t="str">
            <v xml:space="preserve">OAX-01-16 (SM25591) Victor Daniel Matamoros Rojas </v>
          </cell>
          <cell r="F576" t="str">
            <v xml:space="preserve">OAX-01-16 (SM25591) Victor Daniel Matamoros Rojas </v>
          </cell>
          <cell r="Q576">
            <v>3643.5</v>
          </cell>
        </row>
        <row r="577">
          <cell r="C577"/>
          <cell r="E577" t="str">
            <v xml:space="preserve">TLAX-01-16 (SM48287) Vacante </v>
          </cell>
          <cell r="F577" t="str">
            <v xml:space="preserve">TLAX-01-16 (SM48287) Vacante </v>
          </cell>
          <cell r="Q577">
            <v>2043.5</v>
          </cell>
        </row>
        <row r="578">
          <cell r="C578" t="str">
            <v>OICM770122BC7</v>
          </cell>
          <cell r="E578" t="str">
            <v xml:space="preserve">José Manuel Ortiz Chavez </v>
          </cell>
          <cell r="F578" t="str">
            <v xml:space="preserve">José Manuel Ortiz Chavez </v>
          </cell>
          <cell r="Q578">
            <v>3643.5</v>
          </cell>
        </row>
        <row r="579">
          <cell r="C579" t="str">
            <v>LOVD860402RD3</v>
          </cell>
          <cell r="E579" t="str">
            <v xml:space="preserve">David  Lopez Velasco </v>
          </cell>
          <cell r="F579" t="str">
            <v xml:space="preserve">David  Lopez Velasco </v>
          </cell>
          <cell r="Q579">
            <v>2393.5</v>
          </cell>
        </row>
        <row r="580">
          <cell r="C580" t="str">
            <v>AALD911106930</v>
          </cell>
          <cell r="E580" t="str">
            <v>Daniel Misael Altamirano Lerma</v>
          </cell>
          <cell r="F580" t="str">
            <v>Daniel Misael Altamirano Lerma</v>
          </cell>
          <cell r="Q580">
            <v>1993.5</v>
          </cell>
        </row>
        <row r="581">
          <cell r="C581" t="str">
            <v>AALD911106930</v>
          </cell>
          <cell r="E581" t="str">
            <v>Daniel Misael Altamirano Lerma</v>
          </cell>
          <cell r="F581" t="str">
            <v>Daniel Misael Altamirano Lerma</v>
          </cell>
          <cell r="Q581">
            <v>0</v>
          </cell>
        </row>
        <row r="582">
          <cell r="C582" t="str">
            <v>AALJ871110GC2</v>
          </cell>
          <cell r="E582" t="str">
            <v xml:space="preserve">Janeth Aragon Luis </v>
          </cell>
          <cell r="F582" t="str">
            <v xml:space="preserve">Janeth Aragon Luis </v>
          </cell>
          <cell r="Q582">
            <v>1993.5</v>
          </cell>
        </row>
        <row r="583">
          <cell r="C583" t="str">
            <v>AOPJ030211AJ4</v>
          </cell>
          <cell r="E583" t="str">
            <v>Jorge Ricardo Ambrosio Perez</v>
          </cell>
          <cell r="F583" t="str">
            <v>Jorge Ricardo Ambrosio Perez</v>
          </cell>
          <cell r="Q583">
            <v>2943.5</v>
          </cell>
        </row>
        <row r="584">
          <cell r="C584" t="str">
            <v>VACUNI1</v>
          </cell>
          <cell r="E584" t="str">
            <v>Oaxaca Vacante Unilever 1</v>
          </cell>
          <cell r="F584" t="str">
            <v>Oaxaca Vacante Unilever 1</v>
          </cell>
          <cell r="Q584">
            <v>3193.5</v>
          </cell>
        </row>
        <row r="585">
          <cell r="C585" t="str">
            <v>OAXALEN</v>
          </cell>
          <cell r="E585" t="str">
            <v>Oaxaca Vacante Alen</v>
          </cell>
          <cell r="F585" t="str">
            <v>Oaxaca Vacante Alen</v>
          </cell>
          <cell r="Q585">
            <v>1993.5</v>
          </cell>
        </row>
        <row r="586">
          <cell r="C586" t="str">
            <v>OAXVACDAT</v>
          </cell>
          <cell r="E586" t="str">
            <v>Oaxaca Vacante DAT</v>
          </cell>
          <cell r="F586" t="str">
            <v>Oaxaca Vacante DAT</v>
          </cell>
          <cell r="Q586">
            <v>2593.5</v>
          </cell>
        </row>
        <row r="587">
          <cell r="C587" t="str">
            <v>OAXCOL</v>
          </cell>
          <cell r="E587" t="str">
            <v>Oaxaca Vacante Colgate</v>
          </cell>
          <cell r="F587" t="str">
            <v>Oaxaca Vacante Colgate</v>
          </cell>
          <cell r="Q587">
            <v>2593.5</v>
          </cell>
        </row>
        <row r="588">
          <cell r="C588" t="str">
            <v>MEDR930828R18</v>
          </cell>
          <cell r="E588" t="str">
            <v>OAX-02-16 (SL25915) Raziel Armando Mendez Dominguez</v>
          </cell>
          <cell r="F588" t="str">
            <v>OAX-02-16 (SL25915) Raziel Armando Mendez Dominguez</v>
          </cell>
          <cell r="Q588">
            <v>2500</v>
          </cell>
        </row>
        <row r="589">
          <cell r="C589" t="str">
            <v>RECL8809303Q2</v>
          </cell>
          <cell r="E589" t="str">
            <v>OAX-06-17 (SM16399) Luis Ernesto Reyes Castellanos</v>
          </cell>
          <cell r="F589" t="str">
            <v>OAX-06-17 (SM16399) Luis Ernesto Reyes Castellanos</v>
          </cell>
          <cell r="Q589">
            <v>3043.5</v>
          </cell>
        </row>
        <row r="590">
          <cell r="C590" t="str">
            <v>RAHC761224U64</v>
          </cell>
          <cell r="E590" t="str">
            <v xml:space="preserve">VHA-05-17 (SL79784) CARLOS ARMANDO HERNANDEZ RAMIREZ </v>
          </cell>
          <cell r="F590" t="str">
            <v xml:space="preserve">VHA-05-17 (SL79784) CARLOS ARMANDO HERNANDEZ RAMIREZ </v>
          </cell>
          <cell r="Q590">
            <v>3343.5</v>
          </cell>
        </row>
        <row r="591">
          <cell r="C591" t="str">
            <v>GOHI830223N12</v>
          </cell>
          <cell r="E591" t="str">
            <v xml:space="preserve">TUX-09-19 (SM-58014) Isaías De Jesús González Hernández </v>
          </cell>
          <cell r="F591" t="str">
            <v xml:space="preserve">TUX-09-19 (SM-58014) Isaías De Jesús González Hernández </v>
          </cell>
          <cell r="Q591">
            <v>3343.5</v>
          </cell>
        </row>
        <row r="592">
          <cell r="C592" t="str">
            <v>MAHJ760815S61</v>
          </cell>
          <cell r="E592" t="str">
            <v xml:space="preserve">TUX-07-19 (SM-56230)  Juan Carlos Marroquín Hernández </v>
          </cell>
          <cell r="F592" t="str">
            <v xml:space="preserve">TUX-07-19 (SM-56230)  Juan Carlos Marroquín Hernández </v>
          </cell>
          <cell r="Q592">
            <v>3193.5</v>
          </cell>
        </row>
        <row r="593">
          <cell r="C593" t="str">
            <v>PEFJ7411213A0</v>
          </cell>
          <cell r="E593" t="str">
            <v xml:space="preserve">TUX-10-20 (SM67341) Jorge Alberto Perez Farrera </v>
          </cell>
          <cell r="F593" t="str">
            <v xml:space="preserve">TUX-10-20 (SM67341) Jorge Alberto Perez Farrera </v>
          </cell>
          <cell r="Q593">
            <v>3343.5</v>
          </cell>
        </row>
        <row r="594">
          <cell r="C594" t="str">
            <v>LOLF81060187A</v>
          </cell>
          <cell r="E594" t="str">
            <v xml:space="preserve">TUX-11-20 (SM67339) Francisco Lopez Lopez </v>
          </cell>
          <cell r="F594" t="str">
            <v xml:space="preserve">TUX-11-20 (SM67339) Francisco Lopez Lopez </v>
          </cell>
          <cell r="Q594">
            <v>3193.5</v>
          </cell>
        </row>
        <row r="595">
          <cell r="C595" t="str">
            <v>OOHA9007132M9</v>
          </cell>
          <cell r="E595" t="str">
            <v xml:space="preserve">SM-71-192 (TUX-14-20)  Alfredo Olmos Hernandez </v>
          </cell>
          <cell r="F595" t="str">
            <v xml:space="preserve">SM-71-192 (TUX-14-20)  Alfredo Olmos Hernandez </v>
          </cell>
          <cell r="Q595">
            <v>2593.5</v>
          </cell>
        </row>
        <row r="596">
          <cell r="C596" t="str">
            <v>NAVM7510085T2</v>
          </cell>
          <cell r="E596" t="str">
            <v xml:space="preserve">Marcos Najera Velazquez </v>
          </cell>
          <cell r="F596" t="str">
            <v xml:space="preserve">Marcos Najera Velazquez </v>
          </cell>
          <cell r="Q596">
            <v>3193.5</v>
          </cell>
        </row>
        <row r="597">
          <cell r="C597" t="str">
            <v>NABA9601192R2</v>
          </cell>
          <cell r="E597" t="str">
            <v xml:space="preserve">SM-58-013 (TUX-08-19) José Alejandro Nanguelu Balbuena </v>
          </cell>
          <cell r="F597" t="str">
            <v xml:space="preserve">SM-58-013 (TUX-08-19) José Alejandro Nanguelu Balbuena </v>
          </cell>
          <cell r="Q597">
            <v>3643.5</v>
          </cell>
        </row>
        <row r="598">
          <cell r="C598" t="str">
            <v>DIFE841207C11</v>
          </cell>
          <cell r="E598" t="str">
            <v xml:space="preserve">SM-71-198 (TUX-16-20) Edilberto Diaz Fernandez </v>
          </cell>
          <cell r="F598" t="str">
            <v xml:space="preserve">SM-71-198 (TUX-16-20) Edilberto Diaz Fernandez </v>
          </cell>
          <cell r="Q598">
            <v>2693.5</v>
          </cell>
        </row>
        <row r="599">
          <cell r="C599" t="str">
            <v>SAML710314LW0</v>
          </cell>
          <cell r="E599" t="str">
            <v xml:space="preserve">CY-7453-A (TUX-17-20) Limberg Santos Mendoza </v>
          </cell>
          <cell r="F599" t="str">
            <v xml:space="preserve">CY-7453-A (TUX-17-20) Limberg Santos Mendoza </v>
          </cell>
          <cell r="Q599">
            <v>3193.5</v>
          </cell>
        </row>
        <row r="600">
          <cell r="C600" t="str">
            <v>LOGR700919N92</v>
          </cell>
          <cell r="E600" t="str">
            <v xml:space="preserve">Rodolfo  Lopez Garay </v>
          </cell>
          <cell r="F600" t="str">
            <v xml:space="preserve">Rodolfo  Lopez Garay </v>
          </cell>
          <cell r="Q600">
            <v>2693.5</v>
          </cell>
        </row>
        <row r="601">
          <cell r="C601" t="str">
            <v>MATR8504228i2</v>
          </cell>
          <cell r="E601" t="str">
            <v>SN 19-952 (VHA-10-20) Roger Antonio Martinez Torres</v>
          </cell>
          <cell r="F601" t="str">
            <v>SN 19-952 (VHA-10-20) Roger Antonio Martinez Torres</v>
          </cell>
          <cell r="Q601">
            <v>3193.5</v>
          </cell>
        </row>
        <row r="602">
          <cell r="C602" t="str">
            <v>GAMJ780829LS9</v>
          </cell>
          <cell r="E602" t="str">
            <v>SP-01-412(TUX-18-23) Jorge Gerardo  Garcia Mendoza</v>
          </cell>
          <cell r="F602" t="str">
            <v>SP-01-412(TUX-18-23) Jorge Gerardo  Garcia Mendoza</v>
          </cell>
          <cell r="Q602">
            <v>3193.5</v>
          </cell>
        </row>
        <row r="603">
          <cell r="C603" t="str">
            <v>DUZE850611AM1</v>
          </cell>
          <cell r="E603" t="str">
            <v xml:space="preserve">TUX-12-20 Eduardo Durante Zavala </v>
          </cell>
          <cell r="F603" t="str">
            <v xml:space="preserve">TUX-12-20 Eduardo Durante Zavala </v>
          </cell>
          <cell r="Q603">
            <v>2693.5</v>
          </cell>
        </row>
        <row r="604">
          <cell r="C604" t="str">
            <v>PESE921121UE0</v>
          </cell>
          <cell r="E604" t="str">
            <v xml:space="preserve">SP-01-414 (TUX-19-23) Elioenai Perez Sanchez </v>
          </cell>
          <cell r="F604" t="str">
            <v xml:space="preserve">SP-01-414 (TUX-19-23) Elioenai Perez Sanchez </v>
          </cell>
          <cell r="Q604">
            <v>3193.5</v>
          </cell>
        </row>
        <row r="605">
          <cell r="C605" t="str">
            <v>VATN910628NF2</v>
          </cell>
          <cell r="E605" t="str">
            <v>Noe Fabian Vazquez Toala</v>
          </cell>
          <cell r="F605" t="str">
            <v>Noe Fabian Vazquez Toala</v>
          </cell>
          <cell r="Q605">
            <v>3343.5</v>
          </cell>
        </row>
        <row r="606">
          <cell r="C606" t="str">
            <v>DEHE920906P74</v>
          </cell>
          <cell r="E606" t="str">
            <v>Edilzar Dean Hernandez</v>
          </cell>
          <cell r="F606" t="str">
            <v>Edilzar Dean Hernandez</v>
          </cell>
          <cell r="Q606">
            <v>3193.5</v>
          </cell>
        </row>
        <row r="607">
          <cell r="C607" t="str">
            <v>CUPP000323FM7</v>
          </cell>
          <cell r="E607" t="str">
            <v>Pablo Alexis Cruz Perez</v>
          </cell>
          <cell r="F607" t="str">
            <v>Pablo Alexis Cruz Perez</v>
          </cell>
          <cell r="Q607">
            <v>2393.5</v>
          </cell>
        </row>
        <row r="608">
          <cell r="C608" t="str">
            <v>GOVY871205PC6</v>
          </cell>
          <cell r="E608" t="str">
            <v>Yoni Esau Gomez Villatoro</v>
          </cell>
          <cell r="F608" t="str">
            <v>Yoni Esau Gomez Villatoro</v>
          </cell>
          <cell r="Q608">
            <v>2593.5</v>
          </cell>
        </row>
        <row r="609">
          <cell r="C609" t="str">
            <v>RAAE980928TSA</v>
          </cell>
          <cell r="E609" t="str">
            <v>Ezgy Cassiel  Ramirez Avendaño</v>
          </cell>
          <cell r="F609" t="str">
            <v>Ezgy Cassiel  Ramirez Avendaño</v>
          </cell>
          <cell r="Q609">
            <v>3193.5</v>
          </cell>
        </row>
        <row r="610">
          <cell r="C610" t="str">
            <v>MOCL830205LG4</v>
          </cell>
          <cell r="E610" t="str">
            <v>Luis Armando Moguel Chame</v>
          </cell>
          <cell r="F610" t="str">
            <v>Luis Armando Moguel Chame</v>
          </cell>
          <cell r="Q610">
            <v>3193.5</v>
          </cell>
        </row>
        <row r="611">
          <cell r="C611" t="str">
            <v>CUVR910803KG7</v>
          </cell>
          <cell r="E611" t="str">
            <v>Rubicel  Cruz Vazquez Reparto</v>
          </cell>
          <cell r="F611" t="str">
            <v>Rubicel  Cruz Vazquez Reparto</v>
          </cell>
          <cell r="Q611">
            <v>3343.5</v>
          </cell>
        </row>
        <row r="612">
          <cell r="C612" t="str">
            <v>AAPE8408277B4</v>
          </cell>
          <cell r="E612" t="str">
            <v xml:space="preserve">PUES-07-18 Eric Armando Amador Perez </v>
          </cell>
          <cell r="F612" t="str">
            <v xml:space="preserve">PUES-07-18 Eric Armando Amador Perez </v>
          </cell>
          <cell r="Q612">
            <v>2593.5</v>
          </cell>
        </row>
        <row r="613">
          <cell r="C613" t="str">
            <v>VADA850823PM6</v>
          </cell>
          <cell r="E613" t="str">
            <v xml:space="preserve">MER-04-16 Jose Alfredo Valenzuela Dominguez </v>
          </cell>
          <cell r="F613" t="str">
            <v xml:space="preserve">MER-04-16 Jose Alfredo Valenzuela Dominguez </v>
          </cell>
          <cell r="Q613">
            <v>3193.5</v>
          </cell>
        </row>
        <row r="614">
          <cell r="C614" t="str">
            <v>HEAA8109304Z4</v>
          </cell>
          <cell r="E614" t="str">
            <v xml:space="preserve">VER-02-17 Antonio De Jesús Hernández Alanis </v>
          </cell>
          <cell r="F614" t="str">
            <v xml:space="preserve">VER-02-17 Antonio De Jesús Hernández Alanis </v>
          </cell>
          <cell r="Q614">
            <v>2643.5</v>
          </cell>
        </row>
        <row r="615">
          <cell r="C615" t="str">
            <v>HEAA8109304Z4</v>
          </cell>
          <cell r="E615" t="str">
            <v xml:space="preserve">VER-02-17 Antonio De Jesús Hernández Alanis </v>
          </cell>
          <cell r="F615" t="str">
            <v xml:space="preserve">VER-02-17 Antonio De Jesús Hernández Alanis </v>
          </cell>
          <cell r="Q615">
            <v>0</v>
          </cell>
        </row>
        <row r="616">
          <cell r="C616" t="str">
            <v>MUDM8701088S7</v>
          </cell>
          <cell r="E616" t="str">
            <v xml:space="preserve">VER-02-17  Martín Josue Muñoz Durán </v>
          </cell>
          <cell r="F616" t="str">
            <v xml:space="preserve">VER-02-17  Martín Josue Muñoz Durán </v>
          </cell>
          <cell r="Q616">
            <v>3193.5</v>
          </cell>
        </row>
        <row r="617">
          <cell r="C617" t="str">
            <v>GALA750409L57</v>
          </cell>
          <cell r="E617" t="str">
            <v xml:space="preserve">José Alberto García Llenera </v>
          </cell>
          <cell r="F617" t="str">
            <v xml:space="preserve">José Alberto García Llenera </v>
          </cell>
          <cell r="Q617">
            <v>3343.5</v>
          </cell>
        </row>
        <row r="618">
          <cell r="C618" t="str">
            <v>LORF7802097A7</v>
          </cell>
          <cell r="E618" t="str">
            <v xml:space="preserve">Filiberto López Rosas </v>
          </cell>
          <cell r="F618" t="str">
            <v xml:space="preserve">Filiberto López Rosas </v>
          </cell>
          <cell r="Q618">
            <v>3193.5</v>
          </cell>
        </row>
        <row r="619">
          <cell r="C619" t="str">
            <v>CARA800930KL8</v>
          </cell>
          <cell r="E619" t="str">
            <v xml:space="preserve">Andrés Castro Romero </v>
          </cell>
          <cell r="F619" t="str">
            <v xml:space="preserve">Andrés Castro Romero </v>
          </cell>
          <cell r="Q619">
            <v>3193.5</v>
          </cell>
        </row>
        <row r="620">
          <cell r="C620" t="str">
            <v>VADV830122E72</v>
          </cell>
          <cell r="E620" t="str">
            <v>Victor Hugo  Valenzuela Dominguez</v>
          </cell>
          <cell r="F620" t="str">
            <v>Victor Hugo  Valenzuela Dominguez</v>
          </cell>
          <cell r="Q620">
            <v>2993.5</v>
          </cell>
        </row>
        <row r="621">
          <cell r="C621" t="str">
            <v>EICV910728AW3</v>
          </cell>
          <cell r="E621" t="str">
            <v xml:space="preserve">Victor Alfredo Espinoza Crisanto </v>
          </cell>
          <cell r="F621" t="str">
            <v xml:space="preserve">Victor Alfredo Espinoza Crisanto </v>
          </cell>
          <cell r="Q621">
            <v>3343.5</v>
          </cell>
        </row>
        <row r="622">
          <cell r="C622" t="str">
            <v>GOMH740227SV5</v>
          </cell>
          <cell r="E622" t="str">
            <v>Honorio González Martínez</v>
          </cell>
          <cell r="F622" t="str">
            <v>Honorio González Martínez</v>
          </cell>
          <cell r="Q622">
            <v>3343.5</v>
          </cell>
        </row>
        <row r="623">
          <cell r="C623"/>
          <cell r="E623" t="str">
            <v>David Bulmaro Chavez Blasco</v>
          </cell>
          <cell r="F623" t="str">
            <v>David Bulmaro Chavez Blasco</v>
          </cell>
          <cell r="Q623">
            <v>3193.5</v>
          </cell>
        </row>
        <row r="624">
          <cell r="C624" t="str">
            <v>AECL721008K58</v>
          </cell>
          <cell r="E624" t="str">
            <v xml:space="preserve">VHA-06-18(SM19911) Lucio Arevalo De La Cruz </v>
          </cell>
          <cell r="F624" t="str">
            <v xml:space="preserve">VHA-06-18(SM19911) Lucio Arevalo De La Cruz </v>
          </cell>
          <cell r="Q624">
            <v>2993.5</v>
          </cell>
        </row>
        <row r="625">
          <cell r="C625" t="str">
            <v>RACM820531U60</v>
          </cell>
          <cell r="E625" t="str">
            <v xml:space="preserve">VHA-0317 (SL32517) Misael Arturo Ramirez Cadena </v>
          </cell>
          <cell r="F625" t="str">
            <v xml:space="preserve">VHA-0317 (SL32517) Misael Arturo Ramirez Cadena </v>
          </cell>
          <cell r="Q625">
            <v>3193.5</v>
          </cell>
        </row>
        <row r="626">
          <cell r="C626" t="str">
            <v>BAMA970420CP5</v>
          </cell>
          <cell r="E626" t="str">
            <v xml:space="preserve">Jose Antonio Bautista Mendez </v>
          </cell>
          <cell r="F626" t="str">
            <v xml:space="preserve">Jose Antonio Bautista Mendez </v>
          </cell>
          <cell r="Q626">
            <v>2693.5</v>
          </cell>
        </row>
        <row r="627">
          <cell r="C627" t="str">
            <v>GURG800120HD8</v>
          </cell>
          <cell r="E627" t="str">
            <v>VHA-04-17(SL79781)  Guadalupe Elizabeth Guzman C.</v>
          </cell>
          <cell r="F627" t="str">
            <v>VHA-04-17(SL79781)  Guadalupe Elizabeth Guzman C.</v>
          </cell>
          <cell r="Q627">
            <v>3193.5</v>
          </cell>
        </row>
        <row r="628">
          <cell r="C628" t="str">
            <v>GAHD760927GN4</v>
          </cell>
          <cell r="E628" t="str">
            <v>David García Hernández Rep</v>
          </cell>
          <cell r="F628" t="str">
            <v>David García Hernández Rep</v>
          </cell>
          <cell r="Q628">
            <v>2693.5</v>
          </cell>
        </row>
        <row r="629">
          <cell r="C629" t="str">
            <v>BAPL770401LU3</v>
          </cell>
          <cell r="E629" t="str">
            <v xml:space="preserve">Luis Manuel Barroso Perez </v>
          </cell>
          <cell r="F629" t="str">
            <v xml:space="preserve">Luis Manuel Barroso Perez </v>
          </cell>
          <cell r="Q629">
            <v>2693.5</v>
          </cell>
        </row>
        <row r="630">
          <cell r="C630" t="str">
            <v>TARE980910E65</v>
          </cell>
          <cell r="E630" t="str">
            <v>Erick Taracena Ruiz</v>
          </cell>
          <cell r="F630" t="str">
            <v>Erick Taracena Ruiz</v>
          </cell>
          <cell r="Q630">
            <v>3193.5</v>
          </cell>
        </row>
      </sheetData>
      <sheetData sheetId="1"/>
      <sheetData sheetId="2"/>
      <sheetData sheetId="3">
        <row r="1">
          <cell r="C1" t="str">
            <v>RFC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C6721A1C-941A-400E-8A61-76F0D2B69E80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5913-61E3-4AF7-A3E2-895B88B080EA}">
  <sheetPr>
    <tabColor rgb="FF002060"/>
  </sheetPr>
  <dimension ref="A1:DJ122"/>
  <sheetViews>
    <sheetView tabSelected="1" zoomScale="80" zoomScaleNormal="80" zoomScaleSheetLayoutView="100" workbookViewId="0">
      <pane xSplit="11" ySplit="6" topLeftCell="L103" activePane="bottomRight" state="frozen"/>
      <selection activeCell="G15" sqref="G15"/>
      <selection pane="topRight" activeCell="J15" sqref="J15"/>
      <selection pane="bottomLeft" activeCell="G21" sqref="G21"/>
      <selection pane="bottomRight" activeCell="R113" sqref="R113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3.140625" style="129" hidden="1" customWidth="1" outlineLevel="1"/>
    <col min="9" max="9" width="7.140625" customWidth="1" collapsed="1"/>
    <col min="10" max="10" width="33.7109375" customWidth="1"/>
    <col min="11" max="11" width="21.42578125" customWidth="1"/>
    <col min="12" max="12" width="8.7109375" hidden="1" customWidth="1" outlineLevel="1"/>
    <col min="13" max="13" width="17.5703125" style="130" hidden="1" customWidth="1" outlineLevel="1"/>
    <col min="14" max="14" width="20.85546875" style="130" hidden="1" customWidth="1" outlineLevel="1"/>
    <col min="15" max="15" width="10.85546875" style="130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0.57031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133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1.14062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11.5703125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</row>
    <row r="3" spans="1:114" s="1" customFormat="1" ht="18.75" x14ac:dyDescent="0.3">
      <c r="H3" s="2"/>
      <c r="J3" s="17" t="s">
        <v>4</v>
      </c>
      <c r="K3" s="18" t="s">
        <v>5</v>
      </c>
      <c r="L3" s="19"/>
      <c r="M3" s="20"/>
      <c r="N3" s="20"/>
      <c r="O3" s="20"/>
      <c r="P3" s="21"/>
      <c r="Q3" s="22"/>
      <c r="R3" s="23"/>
      <c r="S3" s="22"/>
      <c r="T3" s="10"/>
      <c r="U3" s="24"/>
      <c r="V3" s="25"/>
      <c r="W3" s="10"/>
      <c r="X3" s="10"/>
      <c r="Y3" s="25"/>
      <c r="Z3" s="10"/>
      <c r="AA3" s="26"/>
      <c r="BY3" s="15"/>
      <c r="CJ3" s="8"/>
    </row>
    <row r="4" spans="1:114" s="1" customFormat="1" ht="16.5" x14ac:dyDescent="0.3">
      <c r="H4" s="2"/>
      <c r="J4" s="17"/>
      <c r="K4" s="27"/>
      <c r="L4" s="19"/>
      <c r="M4" s="28"/>
      <c r="N4" s="20"/>
      <c r="O4" s="20"/>
      <c r="P4" s="29"/>
      <c r="Q4" s="30"/>
      <c r="R4" s="27"/>
      <c r="S4" s="29"/>
      <c r="T4" s="29"/>
      <c r="U4" s="31"/>
      <c r="V4" s="31"/>
      <c r="W4" s="31"/>
      <c r="X4" s="32"/>
      <c r="Y4" s="31"/>
      <c r="Z4" s="31"/>
      <c r="AA4" s="32"/>
      <c r="BZ4" s="33"/>
      <c r="CJ4" s="8"/>
    </row>
    <row r="5" spans="1:114" s="1" customFormat="1" ht="16.5" x14ac:dyDescent="0.3">
      <c r="H5" s="2"/>
      <c r="J5" s="34"/>
      <c r="K5" s="29"/>
      <c r="L5" s="19"/>
      <c r="M5" s="28"/>
      <c r="N5" s="20"/>
      <c r="O5" s="20"/>
      <c r="P5" s="29"/>
      <c r="Q5" s="29"/>
      <c r="R5" s="29"/>
      <c r="S5" s="29"/>
      <c r="T5" s="29"/>
      <c r="U5" s="31"/>
      <c r="V5" s="31"/>
      <c r="W5" s="31"/>
      <c r="X5" s="32"/>
      <c r="Y5" s="31"/>
      <c r="Z5" s="31"/>
      <c r="AA5" s="32"/>
      <c r="CJ5" s="8"/>
    </row>
    <row r="6" spans="1:114" s="49" customFormat="1" ht="19.5" customHeight="1" x14ac:dyDescent="0.25">
      <c r="A6" s="35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7" t="s">
        <v>11</v>
      </c>
      <c r="G6" s="37" t="s">
        <v>12</v>
      </c>
      <c r="H6" s="38" t="s">
        <v>13</v>
      </c>
      <c r="I6" s="39" t="s">
        <v>14</v>
      </c>
      <c r="J6" s="39" t="s">
        <v>15</v>
      </c>
      <c r="K6" s="39" t="s">
        <v>16</v>
      </c>
      <c r="L6" s="40" t="s">
        <v>17</v>
      </c>
      <c r="M6" s="40" t="s">
        <v>18</v>
      </c>
      <c r="N6" s="40" t="s">
        <v>19</v>
      </c>
      <c r="O6" s="39" t="s">
        <v>20</v>
      </c>
      <c r="P6" s="39" t="s">
        <v>21</v>
      </c>
      <c r="Q6" s="41" t="s">
        <v>22</v>
      </c>
      <c r="R6" s="41" t="s">
        <v>23</v>
      </c>
      <c r="S6" s="42" t="s">
        <v>24</v>
      </c>
      <c r="T6" s="42" t="s">
        <v>25</v>
      </c>
      <c r="U6" s="41" t="s">
        <v>26</v>
      </c>
      <c r="V6" s="42" t="s">
        <v>27</v>
      </c>
      <c r="W6" s="42" t="s">
        <v>28</v>
      </c>
      <c r="X6" s="43" t="s">
        <v>29</v>
      </c>
      <c r="Y6" s="42" t="s">
        <v>30</v>
      </c>
      <c r="Z6" s="42" t="s">
        <v>31</v>
      </c>
      <c r="AA6" s="41" t="s">
        <v>32</v>
      </c>
      <c r="AB6" s="42" t="s">
        <v>33</v>
      </c>
      <c r="AC6" s="42" t="s">
        <v>34</v>
      </c>
      <c r="AD6" s="42" t="s">
        <v>35</v>
      </c>
      <c r="AE6" s="42" t="s">
        <v>36</v>
      </c>
      <c r="AF6" s="42" t="s">
        <v>31</v>
      </c>
      <c r="AG6" s="41" t="s">
        <v>37</v>
      </c>
      <c r="AH6" s="44" t="s">
        <v>38</v>
      </c>
      <c r="AI6" s="44" t="s">
        <v>39</v>
      </c>
      <c r="AJ6" s="44" t="s">
        <v>40</v>
      </c>
      <c r="AK6" s="44" t="s">
        <v>41</v>
      </c>
      <c r="AL6" s="44" t="s">
        <v>42</v>
      </c>
      <c r="AM6" s="44" t="s">
        <v>43</v>
      </c>
      <c r="AN6" s="44" t="s">
        <v>44</v>
      </c>
      <c r="AO6" s="45" t="s">
        <v>45</v>
      </c>
      <c r="AP6" s="44" t="s">
        <v>38</v>
      </c>
      <c r="AQ6" s="44" t="s">
        <v>39</v>
      </c>
      <c r="AR6" s="44" t="s">
        <v>40</v>
      </c>
      <c r="AS6" s="44" t="s">
        <v>41</v>
      </c>
      <c r="AT6" s="44" t="s">
        <v>42</v>
      </c>
      <c r="AU6" s="44" t="s">
        <v>43</v>
      </c>
      <c r="AV6" s="44" t="s">
        <v>44</v>
      </c>
      <c r="AW6" s="45" t="s">
        <v>46</v>
      </c>
      <c r="AX6" s="44" t="s">
        <v>38</v>
      </c>
      <c r="AY6" s="44" t="s">
        <v>39</v>
      </c>
      <c r="AZ6" s="44" t="s">
        <v>40</v>
      </c>
      <c r="BA6" s="44" t="s">
        <v>41</v>
      </c>
      <c r="BB6" s="44" t="s">
        <v>42</v>
      </c>
      <c r="BC6" s="44" t="s">
        <v>43</v>
      </c>
      <c r="BD6" s="44" t="s">
        <v>44</v>
      </c>
      <c r="BE6" s="45" t="s">
        <v>47</v>
      </c>
      <c r="BF6" s="46" t="s">
        <v>48</v>
      </c>
      <c r="BG6" s="44" t="s">
        <v>38</v>
      </c>
      <c r="BH6" s="44" t="s">
        <v>39</v>
      </c>
      <c r="BI6" s="44" t="s">
        <v>40</v>
      </c>
      <c r="BJ6" s="44" t="s">
        <v>41</v>
      </c>
      <c r="BK6" s="44" t="s">
        <v>42</v>
      </c>
      <c r="BL6" s="44" t="s">
        <v>43</v>
      </c>
      <c r="BM6" s="44" t="s">
        <v>44</v>
      </c>
      <c r="BN6" s="44" t="s">
        <v>49</v>
      </c>
      <c r="BO6" s="46" t="s">
        <v>50</v>
      </c>
      <c r="BP6" s="44" t="s">
        <v>38</v>
      </c>
      <c r="BQ6" s="44" t="s">
        <v>39</v>
      </c>
      <c r="BR6" s="44" t="s">
        <v>40</v>
      </c>
      <c r="BS6" s="44" t="s">
        <v>41</v>
      </c>
      <c r="BT6" s="44" t="s">
        <v>42</v>
      </c>
      <c r="BU6" s="44" t="s">
        <v>43</v>
      </c>
      <c r="BV6" s="44" t="s">
        <v>44</v>
      </c>
      <c r="BW6" s="46" t="s">
        <v>51</v>
      </c>
      <c r="BX6" s="42" t="s">
        <v>52</v>
      </c>
      <c r="BY6" s="47" t="s">
        <v>53</v>
      </c>
      <c r="BZ6" s="46" t="s">
        <v>54</v>
      </c>
      <c r="CA6" s="44" t="s">
        <v>38</v>
      </c>
      <c r="CB6" s="44" t="s">
        <v>39</v>
      </c>
      <c r="CC6" s="44" t="s">
        <v>40</v>
      </c>
      <c r="CD6" s="44" t="s">
        <v>41</v>
      </c>
      <c r="CE6" s="44" t="s">
        <v>42</v>
      </c>
      <c r="CF6" s="44" t="s">
        <v>43</v>
      </c>
      <c r="CG6" s="44" t="s">
        <v>44</v>
      </c>
      <c r="CH6" s="46" t="s">
        <v>55</v>
      </c>
      <c r="CI6" s="44" t="s">
        <v>56</v>
      </c>
      <c r="CJ6" s="44" t="s">
        <v>57</v>
      </c>
      <c r="CK6" s="44" t="s">
        <v>58</v>
      </c>
      <c r="CL6" s="44" t="s">
        <v>31</v>
      </c>
      <c r="CM6" s="45" t="s">
        <v>59</v>
      </c>
      <c r="CN6" s="44" t="s">
        <v>60</v>
      </c>
      <c r="CO6" s="44" t="s">
        <v>61</v>
      </c>
      <c r="CP6" s="45" t="s">
        <v>62</v>
      </c>
      <c r="CQ6" s="44" t="s">
        <v>31</v>
      </c>
      <c r="CR6" s="44" t="s">
        <v>63</v>
      </c>
      <c r="CS6" s="44" t="s">
        <v>64</v>
      </c>
      <c r="CT6" s="44" t="s">
        <v>65</v>
      </c>
      <c r="CU6" s="44" t="s">
        <v>66</v>
      </c>
      <c r="CV6" s="45" t="s">
        <v>67</v>
      </c>
      <c r="CW6" s="44" t="s">
        <v>68</v>
      </c>
      <c r="CX6" s="44" t="s">
        <v>69</v>
      </c>
      <c r="CY6" s="44" t="s">
        <v>70</v>
      </c>
      <c r="CZ6" s="44" t="s">
        <v>36</v>
      </c>
      <c r="DA6" s="44" t="s">
        <v>71</v>
      </c>
      <c r="DB6" s="44" t="s">
        <v>31</v>
      </c>
      <c r="DC6" s="45" t="s">
        <v>37</v>
      </c>
      <c r="DD6" s="46" t="s">
        <v>72</v>
      </c>
      <c r="DE6" s="44" t="s">
        <v>73</v>
      </c>
      <c r="DF6" s="44" t="s">
        <v>74</v>
      </c>
      <c r="DG6" s="44" t="s">
        <v>75</v>
      </c>
      <c r="DH6" s="46" t="s">
        <v>76</v>
      </c>
      <c r="DI6" s="48" t="s">
        <v>77</v>
      </c>
      <c r="DJ6" s="49" t="s">
        <v>78</v>
      </c>
    </row>
    <row r="7" spans="1:114" x14ac:dyDescent="0.25">
      <c r="A7" t="s">
        <v>79</v>
      </c>
      <c r="B7" t="s">
        <v>6</v>
      </c>
      <c r="C7" t="s">
        <v>6</v>
      </c>
      <c r="D7" s="50" t="s">
        <v>80</v>
      </c>
      <c r="E7" s="50" t="s">
        <v>81</v>
      </c>
      <c r="F7" s="50" t="s">
        <v>6</v>
      </c>
      <c r="G7" s="50" t="s">
        <v>6</v>
      </c>
      <c r="H7" s="51" t="e">
        <f>SUMIFS([1]prev!$Q$1:$Q$630,[1]prev!$C$1:$C$630,A7,[1]prev!$E$1:$E$630,F7,[1]prev!$F$1:$F$630,G7)</f>
        <v>#VALUE!</v>
      </c>
      <c r="I7" s="52">
        <v>1472</v>
      </c>
      <c r="J7" s="53" t="s">
        <v>80</v>
      </c>
      <c r="K7" s="54" t="s">
        <v>82</v>
      </c>
      <c r="L7" s="55">
        <v>78</v>
      </c>
      <c r="M7" s="56" t="s">
        <v>83</v>
      </c>
      <c r="N7" s="56" t="s">
        <v>84</v>
      </c>
      <c r="O7" s="57" t="s">
        <v>85</v>
      </c>
      <c r="P7" s="58">
        <v>0</v>
      </c>
      <c r="Q7" s="59">
        <v>1744.61</v>
      </c>
      <c r="R7" s="60"/>
      <c r="S7" s="61"/>
      <c r="T7" s="61"/>
      <c r="U7" s="60">
        <f>SUM(S7:T7)</f>
        <v>0</v>
      </c>
      <c r="V7" s="61"/>
      <c r="W7" s="61"/>
      <c r="X7" s="60">
        <f t="shared" ref="X7:X20" si="0">SUM(V7:W7)</f>
        <v>0</v>
      </c>
      <c r="Y7" s="61"/>
      <c r="Z7" s="61"/>
      <c r="AA7" s="60">
        <f t="shared" ref="AA7:AA70" si="1">SUM(Y7:Z7)</f>
        <v>0</v>
      </c>
      <c r="AB7" s="61"/>
      <c r="AC7" s="61"/>
      <c r="AD7" s="62"/>
      <c r="AE7" s="61"/>
      <c r="AF7" s="61"/>
      <c r="AG7" s="63">
        <f t="shared" ref="AG7:AG70" si="2">SUM(AB7:AF7)</f>
        <v>0</v>
      </c>
      <c r="AH7" s="61"/>
      <c r="AI7" s="61"/>
      <c r="AJ7" s="61"/>
      <c r="AK7" s="61"/>
      <c r="AL7" s="61"/>
      <c r="AM7" s="61"/>
      <c r="AN7" s="61"/>
      <c r="AO7" s="60">
        <f t="shared" ref="AO7:AO70" si="3">SUM(AH7:AN7)</f>
        <v>0</v>
      </c>
      <c r="AP7" s="61"/>
      <c r="AQ7" s="61"/>
      <c r="AR7" s="61"/>
      <c r="AS7" s="61"/>
      <c r="AT7" s="61"/>
      <c r="AU7" s="61"/>
      <c r="AV7" s="61"/>
      <c r="AW7" s="60">
        <f t="shared" ref="AW7:AW70" si="4">SUM(AP7:AV7)</f>
        <v>0</v>
      </c>
      <c r="AX7" s="61">
        <v>249.23</v>
      </c>
      <c r="AY7" s="61">
        <v>249.23</v>
      </c>
      <c r="AZ7" s="61">
        <v>249.23</v>
      </c>
      <c r="BA7" s="61">
        <v>249.23</v>
      </c>
      <c r="BB7" s="61">
        <v>249.23</v>
      </c>
      <c r="BC7" s="61">
        <v>249.23</v>
      </c>
      <c r="BD7" s="61">
        <v>249.23</v>
      </c>
      <c r="BE7" s="60">
        <f t="shared" ref="BE7:BE70" si="5">SUM(AX7:BD7)</f>
        <v>1744.61</v>
      </c>
      <c r="BF7" s="60">
        <f t="shared" ref="BF7:BF70" si="6">+AO7+AW7+BE7</f>
        <v>1744.61</v>
      </c>
      <c r="BG7" s="61"/>
      <c r="BH7" s="61"/>
      <c r="BI7" s="61"/>
      <c r="BJ7" s="61"/>
      <c r="BK7" s="61"/>
      <c r="BL7" s="61"/>
      <c r="BM7" s="61"/>
      <c r="BN7" s="61"/>
      <c r="BO7" s="60">
        <f t="shared" ref="BO7:BO70" si="7">SUM(BG7:BN7)</f>
        <v>0</v>
      </c>
      <c r="BP7" s="61"/>
      <c r="BQ7" s="61"/>
      <c r="BR7" s="61"/>
      <c r="BS7" s="61"/>
      <c r="BT7" s="61"/>
      <c r="BU7" s="61"/>
      <c r="BV7" s="61"/>
      <c r="BW7" s="60">
        <f t="shared" ref="BW7:BW36" si="8">SUM(BP7:BV7)</f>
        <v>0</v>
      </c>
      <c r="BX7" s="61"/>
      <c r="BY7" s="61"/>
      <c r="BZ7" s="64">
        <f t="shared" ref="BZ7:BZ70" si="9">-BX7+BY7</f>
        <v>0</v>
      </c>
      <c r="CA7" s="65">
        <f>76.9737704918033-76.9737704918033</f>
        <v>0</v>
      </c>
      <c r="CB7" s="65">
        <f t="shared" ref="CB7:CG7" si="10">76.9737704918033-76.9737704918033</f>
        <v>0</v>
      </c>
      <c r="CC7" s="65">
        <f t="shared" si="10"/>
        <v>0</v>
      </c>
      <c r="CD7" s="65">
        <f t="shared" si="10"/>
        <v>0</v>
      </c>
      <c r="CE7" s="65">
        <f t="shared" si="10"/>
        <v>0</v>
      </c>
      <c r="CF7" s="65">
        <f t="shared" si="10"/>
        <v>0</v>
      </c>
      <c r="CG7" s="65">
        <f t="shared" si="10"/>
        <v>0</v>
      </c>
      <c r="CH7" s="66">
        <f t="shared" ref="CH7:CH66" si="11">SUM(CA7:CG7)+BZ7</f>
        <v>0</v>
      </c>
      <c r="CI7" s="61"/>
      <c r="CJ7" s="67"/>
      <c r="CK7" s="67"/>
      <c r="CL7" s="67"/>
      <c r="CM7" s="60">
        <f t="shared" ref="CM7:CM66" si="12">+SUM(CI7:CL7)</f>
        <v>0</v>
      </c>
      <c r="CN7" s="62"/>
      <c r="CO7" s="62"/>
      <c r="CP7" s="60">
        <f t="shared" ref="CP7:CP70" si="13">+SUM(CN7:CO7)</f>
        <v>0</v>
      </c>
      <c r="CQ7" s="61"/>
      <c r="CR7" s="61"/>
      <c r="CS7" s="61"/>
      <c r="CT7" s="61"/>
      <c r="CU7" s="61"/>
      <c r="CV7" s="60">
        <f t="shared" ref="CV7:CV70" si="14">+SUM(CQ7:CU7)</f>
        <v>0</v>
      </c>
      <c r="CW7" s="61"/>
      <c r="CX7" s="61"/>
      <c r="CY7" s="61"/>
      <c r="CZ7" s="61"/>
      <c r="DA7" s="61"/>
      <c r="DB7" s="61"/>
      <c r="DC7" s="60">
        <f t="shared" ref="DC7:DC70" si="15">+SUM(CW7:DB7)</f>
        <v>0</v>
      </c>
      <c r="DD7" s="68">
        <f>CM7+CP7+CV7+DC7</f>
        <v>0</v>
      </c>
      <c r="DE7" s="67"/>
      <c r="DF7" s="67">
        <v>0</v>
      </c>
      <c r="DG7" s="67">
        <v>0</v>
      </c>
      <c r="DH7" s="69">
        <f t="shared" ref="DH7:DH66" si="16">SUM(DE7:DG7)</f>
        <v>0</v>
      </c>
      <c r="DI7" s="70">
        <f t="shared" ref="DI7:DI70" si="17">Q7+R7+U7+X7+AA7+AG7-BF7-BO7-BW7-CH7-DD7-DH7</f>
        <v>0</v>
      </c>
      <c r="DJ7" s="71" t="s">
        <v>86</v>
      </c>
    </row>
    <row r="8" spans="1:114" s="78" customFormat="1" x14ac:dyDescent="0.25">
      <c r="A8" t="s">
        <v>87</v>
      </c>
      <c r="B8" t="s">
        <v>6</v>
      </c>
      <c r="C8" t="s">
        <v>6</v>
      </c>
      <c r="D8" s="50" t="s">
        <v>88</v>
      </c>
      <c r="E8" s="50" t="s">
        <v>89</v>
      </c>
      <c r="F8" s="50" t="s">
        <v>6</v>
      </c>
      <c r="G8" s="50" t="s">
        <v>6</v>
      </c>
      <c r="H8" s="51" t="e">
        <f>SUMIFS([1]prev!$Q$1:$Q$630,[1]prev!$C$1:$C$630,A8,[1]prev!$E$1:$E$630,F8,[1]prev!$F$1:$F$630,G8)</f>
        <v>#VALUE!</v>
      </c>
      <c r="I8" s="52">
        <v>1471</v>
      </c>
      <c r="J8" s="72" t="s">
        <v>88</v>
      </c>
      <c r="K8" s="73" t="s">
        <v>90</v>
      </c>
      <c r="L8" s="55">
        <v>2825</v>
      </c>
      <c r="M8" s="74" t="s">
        <v>91</v>
      </c>
      <c r="N8" s="74" t="s">
        <v>92</v>
      </c>
      <c r="O8" s="57" t="s">
        <v>93</v>
      </c>
      <c r="P8" s="75">
        <v>7</v>
      </c>
      <c r="Q8" s="76">
        <v>5500</v>
      </c>
      <c r="R8" s="60"/>
      <c r="S8" s="61"/>
      <c r="T8" s="61"/>
      <c r="U8" s="60">
        <f t="shared" ref="U8:U71" si="18">SUM(S8:T8)</f>
        <v>0</v>
      </c>
      <c r="V8" s="61"/>
      <c r="W8" s="61"/>
      <c r="X8" s="60">
        <f t="shared" si="0"/>
        <v>0</v>
      </c>
      <c r="Y8" s="61"/>
      <c r="Z8" s="61"/>
      <c r="AA8" s="60">
        <f t="shared" si="1"/>
        <v>0</v>
      </c>
      <c r="AB8" s="61"/>
      <c r="AC8" s="61"/>
      <c r="AD8" s="62"/>
      <c r="AE8" s="61"/>
      <c r="AF8" s="61"/>
      <c r="AG8" s="63">
        <f t="shared" si="2"/>
        <v>0</v>
      </c>
      <c r="AH8" s="61"/>
      <c r="AI8" s="61"/>
      <c r="AJ8" s="61"/>
      <c r="AK8" s="61"/>
      <c r="AL8" s="61"/>
      <c r="AM8" s="61"/>
      <c r="AN8" s="61"/>
      <c r="AO8" s="60">
        <f t="shared" si="3"/>
        <v>0</v>
      </c>
      <c r="AP8" s="61"/>
      <c r="AQ8" s="61"/>
      <c r="AR8" s="61"/>
      <c r="AS8" s="61"/>
      <c r="AT8" s="61"/>
      <c r="AU8" s="61"/>
      <c r="AV8" s="61"/>
      <c r="AW8" s="60">
        <f t="shared" si="4"/>
        <v>0</v>
      </c>
      <c r="AX8" s="61"/>
      <c r="AY8" s="61"/>
      <c r="AZ8" s="61"/>
      <c r="BA8" s="61"/>
      <c r="BB8" s="61"/>
      <c r="BC8" s="61"/>
      <c r="BD8" s="61"/>
      <c r="BE8" s="60">
        <f t="shared" si="5"/>
        <v>0</v>
      </c>
      <c r="BF8" s="60">
        <f t="shared" si="6"/>
        <v>0</v>
      </c>
      <c r="BG8" s="61"/>
      <c r="BH8" s="61"/>
      <c r="BI8" s="61"/>
      <c r="BJ8" s="61"/>
      <c r="BK8" s="61"/>
      <c r="BL8" s="61"/>
      <c r="BM8" s="61"/>
      <c r="BN8" s="61"/>
      <c r="BO8" s="60">
        <f t="shared" si="7"/>
        <v>0</v>
      </c>
      <c r="BP8" s="61">
        <v>50.245666666666665</v>
      </c>
      <c r="BQ8" s="61">
        <v>50.245666666666665</v>
      </c>
      <c r="BR8" s="61">
        <v>50.245666666666665</v>
      </c>
      <c r="BS8" s="61">
        <v>50.245666666666665</v>
      </c>
      <c r="BT8" s="61">
        <v>50.245666666666665</v>
      </c>
      <c r="BU8" s="61">
        <v>50.245666666666665</v>
      </c>
      <c r="BV8" s="61">
        <v>50.245666666666665</v>
      </c>
      <c r="BW8" s="60">
        <f t="shared" si="8"/>
        <v>351.71966666666663</v>
      </c>
      <c r="BX8" s="61"/>
      <c r="BY8" s="61"/>
      <c r="BZ8" s="63">
        <f t="shared" si="9"/>
        <v>0</v>
      </c>
      <c r="CA8" s="65">
        <v>30.393770491803277</v>
      </c>
      <c r="CB8" s="65">
        <v>30.393770491803277</v>
      </c>
      <c r="CC8" s="65">
        <v>30.393770491803277</v>
      </c>
      <c r="CD8" s="65">
        <v>30.393770491803277</v>
      </c>
      <c r="CE8" s="65">
        <v>30.393770491803277</v>
      </c>
      <c r="CF8" s="65">
        <v>30.393770491803277</v>
      </c>
      <c r="CG8" s="65">
        <v>30.393770491803277</v>
      </c>
      <c r="CH8" s="60">
        <f t="shared" si="11"/>
        <v>212.75639344262294</v>
      </c>
      <c r="CI8" s="61"/>
      <c r="CJ8" s="67"/>
      <c r="CK8" s="67"/>
      <c r="CL8" s="67"/>
      <c r="CM8" s="60">
        <f t="shared" si="12"/>
        <v>0</v>
      </c>
      <c r="CN8" s="62"/>
      <c r="CO8" s="62"/>
      <c r="CP8" s="60">
        <f t="shared" si="13"/>
        <v>0</v>
      </c>
      <c r="CQ8" s="61"/>
      <c r="CR8" s="61"/>
      <c r="CS8" s="61"/>
      <c r="CT8" s="61"/>
      <c r="CU8" s="61"/>
      <c r="CV8" s="60">
        <f t="shared" si="14"/>
        <v>0</v>
      </c>
      <c r="CW8" s="61"/>
      <c r="CX8" s="61"/>
      <c r="CY8" s="61"/>
      <c r="CZ8" s="61"/>
      <c r="DA8" s="61"/>
      <c r="DB8" s="61"/>
      <c r="DC8" s="60">
        <f t="shared" si="15"/>
        <v>0</v>
      </c>
      <c r="DD8" s="68">
        <f t="shared" ref="DD8:DD71" si="19">CM8+CP8+CV8+DC8</f>
        <v>0</v>
      </c>
      <c r="DE8" s="67"/>
      <c r="DF8" s="67">
        <v>118.32</v>
      </c>
      <c r="DG8" s="67">
        <v>44.11</v>
      </c>
      <c r="DH8" s="69">
        <f t="shared" si="16"/>
        <v>162.43</v>
      </c>
      <c r="DI8" s="70">
        <f t="shared" si="17"/>
        <v>4773.0939398907103</v>
      </c>
      <c r="DJ8" s="77" t="s">
        <v>94</v>
      </c>
    </row>
    <row r="9" spans="1:114" x14ac:dyDescent="0.25">
      <c r="A9" t="s">
        <v>95</v>
      </c>
      <c r="B9" t="s">
        <v>6</v>
      </c>
      <c r="C9" t="s">
        <v>6</v>
      </c>
      <c r="D9" s="50" t="s">
        <v>96</v>
      </c>
      <c r="E9" s="50" t="s">
        <v>97</v>
      </c>
      <c r="F9" s="50" t="s">
        <v>98</v>
      </c>
      <c r="G9" s="50" t="s">
        <v>99</v>
      </c>
      <c r="H9" s="51" t="e">
        <f>SUMIFS([1]prev!$Q$1:$Q$630,[1]prev!$C$1:$C$630,A9,[1]prev!$E$1:$E$630,F9,[1]prev!$F$1:$F$630,G9)</f>
        <v>#VALUE!</v>
      </c>
      <c r="I9" s="52">
        <v>1467</v>
      </c>
      <c r="J9" s="72" t="s">
        <v>96</v>
      </c>
      <c r="K9" s="79" t="s">
        <v>100</v>
      </c>
      <c r="L9" s="55">
        <v>80</v>
      </c>
      <c r="M9" s="74" t="s">
        <v>101</v>
      </c>
      <c r="N9" s="74" t="s">
        <v>102</v>
      </c>
      <c r="O9" s="57" t="s">
        <v>85</v>
      </c>
      <c r="P9" s="75">
        <v>7</v>
      </c>
      <c r="Q9" s="76">
        <v>3484.22</v>
      </c>
      <c r="R9" s="60"/>
      <c r="S9" s="61"/>
      <c r="T9" s="61"/>
      <c r="U9" s="60">
        <f t="shared" si="18"/>
        <v>0</v>
      </c>
      <c r="V9" s="61"/>
      <c r="W9" s="61"/>
      <c r="X9" s="60">
        <f t="shared" si="0"/>
        <v>0</v>
      </c>
      <c r="Y9" s="61"/>
      <c r="Z9" s="61"/>
      <c r="AA9" s="60">
        <f t="shared" si="1"/>
        <v>0</v>
      </c>
      <c r="AB9" s="61"/>
      <c r="AC9" s="61"/>
      <c r="AD9" s="62"/>
      <c r="AE9" s="61"/>
      <c r="AF9" s="61"/>
      <c r="AG9" s="63">
        <f t="shared" si="2"/>
        <v>0</v>
      </c>
      <c r="AH9" s="61"/>
      <c r="AI9" s="61"/>
      <c r="AJ9" s="61"/>
      <c r="AK9" s="61"/>
      <c r="AL9" s="61"/>
      <c r="AM9" s="61"/>
      <c r="AN9" s="61"/>
      <c r="AO9" s="60">
        <f t="shared" si="3"/>
        <v>0</v>
      </c>
      <c r="AP9" s="61"/>
      <c r="AQ9" s="61"/>
      <c r="AR9" s="61"/>
      <c r="AS9" s="61"/>
      <c r="AT9" s="61"/>
      <c r="AU9" s="61"/>
      <c r="AV9" s="61"/>
      <c r="AW9" s="60">
        <f t="shared" si="4"/>
        <v>0</v>
      </c>
      <c r="AX9" s="61"/>
      <c r="AY9" s="61"/>
      <c r="AZ9" s="61"/>
      <c r="BA9" s="61"/>
      <c r="BB9" s="61"/>
      <c r="BC9" s="61"/>
      <c r="BD9" s="61"/>
      <c r="BE9" s="60">
        <f t="shared" si="5"/>
        <v>0</v>
      </c>
      <c r="BF9" s="60">
        <f t="shared" si="6"/>
        <v>0</v>
      </c>
      <c r="BG9" s="61"/>
      <c r="BH9" s="61"/>
      <c r="BI9" s="61"/>
      <c r="BJ9" s="61"/>
      <c r="BK9" s="61"/>
      <c r="BL9" s="61"/>
      <c r="BM9" s="61"/>
      <c r="BN9" s="61"/>
      <c r="BO9" s="60">
        <f t="shared" si="7"/>
        <v>0</v>
      </c>
      <c r="BP9" s="61">
        <v>20.774000000000001</v>
      </c>
      <c r="BQ9" s="61">
        <v>20.774000000000001</v>
      </c>
      <c r="BR9" s="61">
        <v>20.774000000000001</v>
      </c>
      <c r="BS9" s="61">
        <v>20.774000000000001</v>
      </c>
      <c r="BT9" s="61">
        <v>20.774000000000001</v>
      </c>
      <c r="BU9" s="61">
        <v>20.774000000000001</v>
      </c>
      <c r="BV9" s="61">
        <v>20.774000000000001</v>
      </c>
      <c r="BW9" s="60">
        <f t="shared" si="8"/>
        <v>145.41800000000001</v>
      </c>
      <c r="BX9" s="61"/>
      <c r="BY9" s="61">
        <v>76.679999999999382</v>
      </c>
      <c r="BZ9" s="63">
        <f t="shared" si="9"/>
        <v>76.679999999999382</v>
      </c>
      <c r="CA9" s="65">
        <v>42.266885245901641</v>
      </c>
      <c r="CB9" s="65">
        <v>42.266885245901641</v>
      </c>
      <c r="CC9" s="65">
        <v>42.266885245901641</v>
      </c>
      <c r="CD9" s="65">
        <v>42.266885245901641</v>
      </c>
      <c r="CE9" s="65">
        <v>42.266885245901641</v>
      </c>
      <c r="CF9" s="65">
        <v>42.266885245901641</v>
      </c>
      <c r="CG9" s="65">
        <v>42.266885245901641</v>
      </c>
      <c r="CH9" s="60">
        <f t="shared" si="11"/>
        <v>372.54819672131089</v>
      </c>
      <c r="CI9" s="61"/>
      <c r="CJ9" s="67"/>
      <c r="CK9" s="67"/>
      <c r="CL9" s="67"/>
      <c r="CM9" s="60">
        <f t="shared" si="12"/>
        <v>0</v>
      </c>
      <c r="CN9" s="62"/>
      <c r="CO9" s="62"/>
      <c r="CP9" s="60">
        <f t="shared" si="13"/>
        <v>0</v>
      </c>
      <c r="CQ9" s="61"/>
      <c r="CR9" s="61"/>
      <c r="CS9" s="61"/>
      <c r="CT9" s="61"/>
      <c r="CU9" s="61"/>
      <c r="CV9" s="60">
        <f t="shared" si="14"/>
        <v>0</v>
      </c>
      <c r="CW9" s="61"/>
      <c r="CX9" s="61"/>
      <c r="CY9" s="61"/>
      <c r="CZ9" s="61"/>
      <c r="DA9" s="61"/>
      <c r="DB9" s="61"/>
      <c r="DC9" s="60">
        <f t="shared" si="15"/>
        <v>0</v>
      </c>
      <c r="DD9" s="68">
        <f t="shared" si="19"/>
        <v>0</v>
      </c>
      <c r="DE9" s="67"/>
      <c r="DF9" s="67">
        <v>116.8</v>
      </c>
      <c r="DG9" s="67">
        <v>43.76</v>
      </c>
      <c r="DH9" s="69">
        <f t="shared" si="16"/>
        <v>160.56</v>
      </c>
      <c r="DI9" s="70">
        <f t="shared" si="17"/>
        <v>2805.6938032786888</v>
      </c>
      <c r="DJ9" s="71" t="s">
        <v>86</v>
      </c>
    </row>
    <row r="10" spans="1:114" s="82" customFormat="1" x14ac:dyDescent="0.25">
      <c r="A10" t="s">
        <v>103</v>
      </c>
      <c r="B10" t="s">
        <v>6</v>
      </c>
      <c r="C10" t="s">
        <v>6</v>
      </c>
      <c r="D10" s="50" t="s">
        <v>104</v>
      </c>
      <c r="E10" s="50" t="s">
        <v>105</v>
      </c>
      <c r="F10" s="50" t="s">
        <v>6</v>
      </c>
      <c r="G10" s="50" t="s">
        <v>6</v>
      </c>
      <c r="H10" s="51" t="e">
        <f>SUMIFS([1]prev!$Q$1:$Q$630,[1]prev!$C$1:$C$630,A10,[1]prev!$E$1:$E$630,F10,[1]prev!$F$1:$F$630,G10)</f>
        <v>#VALUE!</v>
      </c>
      <c r="I10" s="52">
        <v>1466</v>
      </c>
      <c r="J10" s="80" t="s">
        <v>104</v>
      </c>
      <c r="K10" s="81" t="s">
        <v>106</v>
      </c>
      <c r="L10" s="55">
        <v>82</v>
      </c>
      <c r="M10" s="74" t="s">
        <v>107</v>
      </c>
      <c r="N10" s="74" t="s">
        <v>108</v>
      </c>
      <c r="O10" s="57" t="s">
        <v>85</v>
      </c>
      <c r="P10" s="75">
        <v>7</v>
      </c>
      <c r="Q10" s="59">
        <v>2800</v>
      </c>
      <c r="R10" s="60"/>
      <c r="S10" s="61"/>
      <c r="T10" s="61"/>
      <c r="U10" s="60">
        <f t="shared" si="18"/>
        <v>0</v>
      </c>
      <c r="V10" s="61"/>
      <c r="W10" s="61"/>
      <c r="X10" s="60">
        <f t="shared" si="0"/>
        <v>0</v>
      </c>
      <c r="Y10" s="61"/>
      <c r="Z10" s="61"/>
      <c r="AA10" s="60">
        <f t="shared" si="1"/>
        <v>0</v>
      </c>
      <c r="AB10" s="61"/>
      <c r="AC10" s="61"/>
      <c r="AD10" s="62"/>
      <c r="AE10" s="61"/>
      <c r="AF10" s="61"/>
      <c r="AG10" s="63">
        <f t="shared" si="2"/>
        <v>0</v>
      </c>
      <c r="AH10" s="61"/>
      <c r="AI10" s="61"/>
      <c r="AJ10" s="61"/>
      <c r="AK10" s="61"/>
      <c r="AL10" s="61"/>
      <c r="AM10" s="61"/>
      <c r="AN10" s="61"/>
      <c r="AO10" s="60">
        <f t="shared" si="3"/>
        <v>0</v>
      </c>
      <c r="AP10" s="61"/>
      <c r="AQ10" s="61"/>
      <c r="AR10" s="61"/>
      <c r="AS10" s="61"/>
      <c r="AT10" s="61"/>
      <c r="AU10" s="61"/>
      <c r="AV10" s="61"/>
      <c r="AW10" s="60">
        <f t="shared" si="4"/>
        <v>0</v>
      </c>
      <c r="AX10" s="61"/>
      <c r="AY10" s="61"/>
      <c r="AZ10" s="61"/>
      <c r="BA10" s="61"/>
      <c r="BB10" s="61"/>
      <c r="BC10" s="61"/>
      <c r="BD10" s="61"/>
      <c r="BE10" s="60">
        <f t="shared" si="5"/>
        <v>0</v>
      </c>
      <c r="BF10" s="60">
        <f t="shared" si="6"/>
        <v>0</v>
      </c>
      <c r="BG10" s="61"/>
      <c r="BH10" s="61"/>
      <c r="BI10" s="61"/>
      <c r="BJ10" s="61"/>
      <c r="BK10" s="61"/>
      <c r="BL10" s="61"/>
      <c r="BM10" s="61"/>
      <c r="BN10" s="61"/>
      <c r="BO10" s="60">
        <f t="shared" si="7"/>
        <v>0</v>
      </c>
      <c r="BP10" s="61"/>
      <c r="BQ10" s="61"/>
      <c r="BR10" s="61"/>
      <c r="BS10" s="61"/>
      <c r="BT10" s="61"/>
      <c r="BU10" s="61"/>
      <c r="BV10" s="61"/>
      <c r="BW10" s="60">
        <f t="shared" si="8"/>
        <v>0</v>
      </c>
      <c r="BX10" s="61"/>
      <c r="BY10" s="61"/>
      <c r="BZ10" s="63">
        <f t="shared" si="9"/>
        <v>0</v>
      </c>
      <c r="CA10" s="65"/>
      <c r="CB10" s="65"/>
      <c r="CC10" s="65"/>
      <c r="CD10" s="65"/>
      <c r="CE10" s="65"/>
      <c r="CF10" s="65"/>
      <c r="CG10" s="65"/>
      <c r="CH10" s="60">
        <f t="shared" si="11"/>
        <v>0</v>
      </c>
      <c r="CI10" s="61"/>
      <c r="CJ10" s="67"/>
      <c r="CK10" s="67"/>
      <c r="CL10" s="67"/>
      <c r="CM10" s="60">
        <f t="shared" si="12"/>
        <v>0</v>
      </c>
      <c r="CN10" s="62"/>
      <c r="CO10" s="62"/>
      <c r="CP10" s="60">
        <f t="shared" si="13"/>
        <v>0</v>
      </c>
      <c r="CQ10" s="61"/>
      <c r="CR10" s="61"/>
      <c r="CS10" s="61"/>
      <c r="CT10" s="61"/>
      <c r="CU10" s="61"/>
      <c r="CV10" s="60">
        <f t="shared" si="14"/>
        <v>0</v>
      </c>
      <c r="CW10" s="61"/>
      <c r="CX10" s="61"/>
      <c r="CY10" s="61"/>
      <c r="CZ10" s="61"/>
      <c r="DA10" s="61"/>
      <c r="DB10" s="61"/>
      <c r="DC10" s="60">
        <f t="shared" si="15"/>
        <v>0</v>
      </c>
      <c r="DD10" s="68">
        <f t="shared" si="19"/>
        <v>0</v>
      </c>
      <c r="DE10" s="67"/>
      <c r="DF10" s="67">
        <v>126.63</v>
      </c>
      <c r="DG10" s="67">
        <v>46.03</v>
      </c>
      <c r="DH10" s="69">
        <f t="shared" si="16"/>
        <v>172.66</v>
      </c>
      <c r="DI10" s="70">
        <f t="shared" si="17"/>
        <v>2627.34</v>
      </c>
      <c r="DJ10" s="77" t="s">
        <v>106</v>
      </c>
    </row>
    <row r="11" spans="1:114" s="82" customFormat="1" x14ac:dyDescent="0.25">
      <c r="A11" t="s">
        <v>109</v>
      </c>
      <c r="B11" t="s">
        <v>6</v>
      </c>
      <c r="C11" t="s">
        <v>6</v>
      </c>
      <c r="D11" s="50" t="s">
        <v>110</v>
      </c>
      <c r="E11" s="50" t="s">
        <v>111</v>
      </c>
      <c r="F11" s="50" t="s">
        <v>112</v>
      </c>
      <c r="G11" s="50" t="s">
        <v>113</v>
      </c>
      <c r="H11" s="51" t="e">
        <f>SUMIFS([1]prev!$Q$1:$Q$630,[1]prev!$C$1:$C$630,A11,[1]prev!$E$1:$E$630,F11,[1]prev!$F$1:$F$630,G11)</f>
        <v>#VALUE!</v>
      </c>
      <c r="I11" s="52">
        <v>1465</v>
      </c>
      <c r="J11" s="72" t="s">
        <v>110</v>
      </c>
      <c r="K11" s="79" t="s">
        <v>114</v>
      </c>
      <c r="L11" s="55">
        <v>83</v>
      </c>
      <c r="M11" s="56" t="s">
        <v>115</v>
      </c>
      <c r="N11" s="74" t="s">
        <v>116</v>
      </c>
      <c r="O11" s="57" t="s">
        <v>85</v>
      </c>
      <c r="P11" s="75">
        <v>7</v>
      </c>
      <c r="Q11" s="76">
        <v>2334.7600000000002</v>
      </c>
      <c r="R11" s="60"/>
      <c r="S11" s="61"/>
      <c r="T11" s="61"/>
      <c r="U11" s="60">
        <f t="shared" si="18"/>
        <v>0</v>
      </c>
      <c r="V11" s="61"/>
      <c r="W11" s="61"/>
      <c r="X11" s="60">
        <f t="shared" si="0"/>
        <v>0</v>
      </c>
      <c r="Y11" s="61"/>
      <c r="Z11" s="61"/>
      <c r="AA11" s="60">
        <f t="shared" si="1"/>
        <v>0</v>
      </c>
      <c r="AB11" s="61"/>
      <c r="AC11" s="61"/>
      <c r="AD11" s="62"/>
      <c r="AE11" s="61"/>
      <c r="AF11" s="61"/>
      <c r="AG11" s="63">
        <f t="shared" si="2"/>
        <v>0</v>
      </c>
      <c r="AH11" s="61"/>
      <c r="AI11" s="61"/>
      <c r="AJ11" s="61"/>
      <c r="AK11" s="61"/>
      <c r="AL11" s="61"/>
      <c r="AM11" s="61"/>
      <c r="AN11" s="61"/>
      <c r="AO11" s="60">
        <f t="shared" si="3"/>
        <v>0</v>
      </c>
      <c r="AP11" s="61"/>
      <c r="AQ11" s="61"/>
      <c r="AR11" s="61"/>
      <c r="AS11" s="61"/>
      <c r="AT11" s="61"/>
      <c r="AU11" s="61"/>
      <c r="AV11" s="61"/>
      <c r="AW11" s="60">
        <f t="shared" si="4"/>
        <v>0</v>
      </c>
      <c r="AX11" s="61"/>
      <c r="AY11" s="61"/>
      <c r="AZ11" s="61"/>
      <c r="BA11" s="61"/>
      <c r="BB11" s="61"/>
      <c r="BC11" s="61"/>
      <c r="BD11" s="61"/>
      <c r="BE11" s="60">
        <f t="shared" si="5"/>
        <v>0</v>
      </c>
      <c r="BF11" s="60">
        <f t="shared" si="6"/>
        <v>0</v>
      </c>
      <c r="BG11" s="61"/>
      <c r="BH11" s="61"/>
      <c r="BI11" s="61"/>
      <c r="BJ11" s="61"/>
      <c r="BK11" s="61"/>
      <c r="BL11" s="61"/>
      <c r="BM11" s="61"/>
      <c r="BN11" s="61"/>
      <c r="BO11" s="60">
        <f t="shared" si="7"/>
        <v>0</v>
      </c>
      <c r="BP11" s="61"/>
      <c r="BQ11" s="61"/>
      <c r="BR11" s="61"/>
      <c r="BS11" s="61"/>
      <c r="BT11" s="61"/>
      <c r="BU11" s="61"/>
      <c r="BV11" s="61"/>
      <c r="BW11" s="60">
        <f t="shared" si="8"/>
        <v>0</v>
      </c>
      <c r="BX11" s="61"/>
      <c r="BY11" s="61"/>
      <c r="BZ11" s="63">
        <f t="shared" si="9"/>
        <v>0</v>
      </c>
      <c r="CA11" s="65"/>
      <c r="CB11" s="65"/>
      <c r="CC11" s="65"/>
      <c r="CD11" s="65"/>
      <c r="CE11" s="65"/>
      <c r="CF11" s="65"/>
      <c r="CG11" s="65"/>
      <c r="CH11" s="60">
        <f t="shared" si="11"/>
        <v>0</v>
      </c>
      <c r="CI11" s="61"/>
      <c r="CJ11" s="67"/>
      <c r="CK11" s="67"/>
      <c r="CL11" s="67"/>
      <c r="CM11" s="60">
        <f t="shared" si="12"/>
        <v>0</v>
      </c>
      <c r="CN11" s="62"/>
      <c r="CO11" s="62"/>
      <c r="CP11" s="60">
        <f t="shared" si="13"/>
        <v>0</v>
      </c>
      <c r="CQ11" s="61"/>
      <c r="CR11" s="61"/>
      <c r="CS11" s="61"/>
      <c r="CT11" s="61"/>
      <c r="CU11" s="61"/>
      <c r="CV11" s="60">
        <f t="shared" si="14"/>
        <v>0</v>
      </c>
      <c r="CW11" s="61"/>
      <c r="CX11" s="61"/>
      <c r="CY11" s="61"/>
      <c r="CZ11" s="61"/>
      <c r="DA11" s="61"/>
      <c r="DB11" s="61"/>
      <c r="DC11" s="60">
        <f t="shared" si="15"/>
        <v>0</v>
      </c>
      <c r="DD11" s="68">
        <f t="shared" si="19"/>
        <v>0</v>
      </c>
      <c r="DE11" s="67"/>
      <c r="DF11" s="67">
        <v>116.8</v>
      </c>
      <c r="DG11" s="67">
        <v>43.76</v>
      </c>
      <c r="DH11" s="69">
        <f t="shared" si="16"/>
        <v>160.56</v>
      </c>
      <c r="DI11" s="70">
        <f t="shared" si="17"/>
        <v>2174.2000000000003</v>
      </c>
      <c r="DJ11" s="77" t="s">
        <v>86</v>
      </c>
    </row>
    <row r="12" spans="1:114" s="50" customFormat="1" x14ac:dyDescent="0.25">
      <c r="A12" t="s">
        <v>117</v>
      </c>
      <c r="B12" t="s">
        <v>6</v>
      </c>
      <c r="C12" t="s">
        <v>6</v>
      </c>
      <c r="D12" s="50" t="s">
        <v>118</v>
      </c>
      <c r="E12" s="50" t="s">
        <v>119</v>
      </c>
      <c r="F12" s="50" t="s">
        <v>120</v>
      </c>
      <c r="G12" s="50" t="s">
        <v>121</v>
      </c>
      <c r="H12" s="51" t="e">
        <f>SUMIFS([1]prev!$Q$1:$Q$630,[1]prev!$C$1:$C$630,A12,[1]prev!$E$1:$E$630,F12,[1]prev!$F$1:$F$630,G12)</f>
        <v>#VALUE!</v>
      </c>
      <c r="I12" s="52">
        <v>1460</v>
      </c>
      <c r="J12" s="72" t="s">
        <v>118</v>
      </c>
      <c r="K12" s="79" t="s">
        <v>122</v>
      </c>
      <c r="L12" s="55">
        <v>85</v>
      </c>
      <c r="M12" s="74" t="s">
        <v>123</v>
      </c>
      <c r="N12" s="74" t="s">
        <v>124</v>
      </c>
      <c r="O12" s="57" t="s">
        <v>85</v>
      </c>
      <c r="P12" s="75">
        <v>7</v>
      </c>
      <c r="Q12" s="76">
        <v>3811.55</v>
      </c>
      <c r="R12" s="60"/>
      <c r="S12" s="61"/>
      <c r="T12" s="61"/>
      <c r="U12" s="60">
        <f t="shared" si="18"/>
        <v>0</v>
      </c>
      <c r="V12" s="61"/>
      <c r="W12" s="61"/>
      <c r="X12" s="60">
        <f t="shared" si="0"/>
        <v>0</v>
      </c>
      <c r="Y12" s="61"/>
      <c r="Z12" s="61"/>
      <c r="AA12" s="60">
        <f t="shared" si="1"/>
        <v>0</v>
      </c>
      <c r="AB12" s="61"/>
      <c r="AC12" s="61"/>
      <c r="AD12" s="62"/>
      <c r="AE12" s="61"/>
      <c r="AF12" s="61"/>
      <c r="AG12" s="63">
        <f t="shared" si="2"/>
        <v>0</v>
      </c>
      <c r="AH12" s="61"/>
      <c r="AI12" s="61"/>
      <c r="AJ12" s="61"/>
      <c r="AK12" s="61"/>
      <c r="AL12" s="61"/>
      <c r="AM12" s="61"/>
      <c r="AN12" s="61"/>
      <c r="AO12" s="60">
        <f t="shared" si="3"/>
        <v>0</v>
      </c>
      <c r="AP12" s="61"/>
      <c r="AQ12" s="61"/>
      <c r="AR12" s="61"/>
      <c r="AS12" s="61"/>
      <c r="AT12" s="61"/>
      <c r="AU12" s="61"/>
      <c r="AV12" s="61"/>
      <c r="AW12" s="60">
        <f t="shared" si="4"/>
        <v>0</v>
      </c>
      <c r="AX12" s="61"/>
      <c r="AY12" s="61"/>
      <c r="AZ12" s="61"/>
      <c r="BA12" s="61"/>
      <c r="BB12" s="61"/>
      <c r="BC12" s="61"/>
      <c r="BD12" s="61"/>
      <c r="BE12" s="60">
        <f t="shared" si="5"/>
        <v>0</v>
      </c>
      <c r="BF12" s="60">
        <f t="shared" si="6"/>
        <v>0</v>
      </c>
      <c r="BG12" s="61"/>
      <c r="BH12" s="61"/>
      <c r="BI12" s="61"/>
      <c r="BJ12" s="61"/>
      <c r="BK12" s="61"/>
      <c r="BL12" s="61"/>
      <c r="BM12" s="61"/>
      <c r="BN12" s="61"/>
      <c r="BO12" s="60">
        <f t="shared" si="7"/>
        <v>0</v>
      </c>
      <c r="BP12" s="61">
        <v>31.242999999999999</v>
      </c>
      <c r="BQ12" s="61">
        <v>31.242999999999999</v>
      </c>
      <c r="BR12" s="61">
        <v>31.242999999999999</v>
      </c>
      <c r="BS12" s="61">
        <v>31.242999999999999</v>
      </c>
      <c r="BT12" s="61">
        <v>31.242999999999999</v>
      </c>
      <c r="BU12" s="61">
        <v>31.242999999999999</v>
      </c>
      <c r="BV12" s="61">
        <v>31.242999999999999</v>
      </c>
      <c r="BW12" s="60">
        <f t="shared" si="8"/>
        <v>218.70099999999999</v>
      </c>
      <c r="BX12" s="61"/>
      <c r="BY12" s="61"/>
      <c r="BZ12" s="63">
        <f t="shared" si="9"/>
        <v>0</v>
      </c>
      <c r="CA12" s="65">
        <v>27.643278688524589</v>
      </c>
      <c r="CB12" s="65">
        <v>27.643278688524589</v>
      </c>
      <c r="CC12" s="65">
        <v>27.643278688524589</v>
      </c>
      <c r="CD12" s="65">
        <v>27.643278688524589</v>
      </c>
      <c r="CE12" s="65">
        <v>27.643278688524589</v>
      </c>
      <c r="CF12" s="65">
        <v>27.643278688524589</v>
      </c>
      <c r="CG12" s="65">
        <v>27.643278688524589</v>
      </c>
      <c r="CH12" s="60">
        <f t="shared" si="11"/>
        <v>193.50295081967212</v>
      </c>
      <c r="CI12" s="61"/>
      <c r="CJ12" s="67"/>
      <c r="CK12" s="67"/>
      <c r="CL12" s="67"/>
      <c r="CM12" s="60">
        <f t="shared" si="12"/>
        <v>0</v>
      </c>
      <c r="CN12" s="62"/>
      <c r="CO12" s="62"/>
      <c r="CP12" s="60">
        <f t="shared" si="13"/>
        <v>0</v>
      </c>
      <c r="CQ12" s="61"/>
      <c r="CR12" s="61"/>
      <c r="CS12" s="61"/>
      <c r="CT12" s="61"/>
      <c r="CU12" s="61"/>
      <c r="CV12" s="60">
        <f t="shared" si="14"/>
        <v>0</v>
      </c>
      <c r="CW12" s="61"/>
      <c r="CX12" s="61"/>
      <c r="CY12" s="61"/>
      <c r="CZ12" s="61"/>
      <c r="DA12" s="61"/>
      <c r="DB12" s="61"/>
      <c r="DC12" s="60">
        <f t="shared" si="15"/>
        <v>0</v>
      </c>
      <c r="DD12" s="68">
        <f t="shared" si="19"/>
        <v>0</v>
      </c>
      <c r="DE12" s="67"/>
      <c r="DF12" s="67">
        <v>116.8</v>
      </c>
      <c r="DG12" s="67">
        <v>43.76</v>
      </c>
      <c r="DH12" s="69">
        <f t="shared" si="16"/>
        <v>160.56</v>
      </c>
      <c r="DI12" s="70">
        <f t="shared" si="17"/>
        <v>3238.7860491803281</v>
      </c>
      <c r="DJ12" s="77" t="s">
        <v>86</v>
      </c>
    </row>
    <row r="13" spans="1:114" s="82" customFormat="1" x14ac:dyDescent="0.25">
      <c r="A13" t="s">
        <v>125</v>
      </c>
      <c r="B13" t="s">
        <v>6</v>
      </c>
      <c r="C13" t="s">
        <v>6</v>
      </c>
      <c r="D13" s="50" t="s">
        <v>126</v>
      </c>
      <c r="E13" s="50" t="s">
        <v>127</v>
      </c>
      <c r="F13" s="50" t="s">
        <v>6</v>
      </c>
      <c r="G13" s="50" t="s">
        <v>6</v>
      </c>
      <c r="H13" s="51" t="e">
        <f>SUMIFS([1]prev!$Q$1:$Q$630,[1]prev!$C$1:$C$630,A13,[1]prev!$E$1:$E$630,F13,[1]prev!$F$1:$F$630,G13)</f>
        <v>#VALUE!</v>
      </c>
      <c r="I13" s="52">
        <v>1469</v>
      </c>
      <c r="J13" s="80" t="s">
        <v>126</v>
      </c>
      <c r="K13" s="83" t="s">
        <v>128</v>
      </c>
      <c r="L13" s="55">
        <v>88</v>
      </c>
      <c r="M13" s="74" t="s">
        <v>129</v>
      </c>
      <c r="N13" s="74" t="s">
        <v>130</v>
      </c>
      <c r="O13" s="57" t="s">
        <v>85</v>
      </c>
      <c r="P13" s="75">
        <v>6</v>
      </c>
      <c r="Q13" s="76">
        <v>0</v>
      </c>
      <c r="R13" s="60"/>
      <c r="S13" s="61">
        <v>3642.8571428571427</v>
      </c>
      <c r="T13" s="61"/>
      <c r="U13" s="84">
        <f t="shared" si="18"/>
        <v>3642.8571428571427</v>
      </c>
      <c r="V13" s="61"/>
      <c r="W13" s="61"/>
      <c r="X13" s="60">
        <f t="shared" si="0"/>
        <v>0</v>
      </c>
      <c r="Y13" s="61"/>
      <c r="Z13" s="61"/>
      <c r="AA13" s="60">
        <f t="shared" si="1"/>
        <v>0</v>
      </c>
      <c r="AB13" s="61"/>
      <c r="AC13" s="61"/>
      <c r="AD13" s="62"/>
      <c r="AE13" s="61"/>
      <c r="AF13" s="61"/>
      <c r="AG13" s="63">
        <f t="shared" si="2"/>
        <v>0</v>
      </c>
      <c r="AH13" s="61"/>
      <c r="AI13" s="61"/>
      <c r="AJ13" s="61"/>
      <c r="AK13" s="61"/>
      <c r="AL13" s="61"/>
      <c r="AM13" s="61"/>
      <c r="AN13" s="61"/>
      <c r="AO13" s="60">
        <f t="shared" si="3"/>
        <v>0</v>
      </c>
      <c r="AP13" s="61"/>
      <c r="AQ13" s="61"/>
      <c r="AR13" s="61"/>
      <c r="AS13" s="61"/>
      <c r="AT13" s="61"/>
      <c r="AU13" s="61"/>
      <c r="AV13" s="61"/>
      <c r="AW13" s="60">
        <f t="shared" si="4"/>
        <v>0</v>
      </c>
      <c r="AX13" s="61"/>
      <c r="AY13" s="61"/>
      <c r="AZ13" s="61"/>
      <c r="BA13" s="61"/>
      <c r="BB13" s="61"/>
      <c r="BC13" s="61"/>
      <c r="BD13" s="61"/>
      <c r="BE13" s="60">
        <f t="shared" si="5"/>
        <v>0</v>
      </c>
      <c r="BF13" s="60">
        <f t="shared" si="6"/>
        <v>0</v>
      </c>
      <c r="BG13" s="61"/>
      <c r="BH13" s="61"/>
      <c r="BI13" s="61"/>
      <c r="BJ13" s="61"/>
      <c r="BK13" s="61"/>
      <c r="BL13" s="61"/>
      <c r="BM13" s="61"/>
      <c r="BN13" s="61"/>
      <c r="BO13" s="60">
        <f t="shared" si="7"/>
        <v>0</v>
      </c>
      <c r="BP13" s="61"/>
      <c r="BQ13" s="61"/>
      <c r="BR13" s="61"/>
      <c r="BS13" s="61"/>
      <c r="BT13" s="61"/>
      <c r="BU13" s="61"/>
      <c r="BV13" s="61"/>
      <c r="BW13" s="60">
        <f t="shared" si="8"/>
        <v>0</v>
      </c>
      <c r="BX13" s="61"/>
      <c r="BY13" s="61"/>
      <c r="BZ13" s="63">
        <f t="shared" si="9"/>
        <v>0</v>
      </c>
      <c r="CA13" s="65"/>
      <c r="CB13" s="65"/>
      <c r="CC13" s="65"/>
      <c r="CD13" s="65"/>
      <c r="CE13" s="65"/>
      <c r="CF13" s="65"/>
      <c r="CG13" s="65"/>
      <c r="CH13" s="60">
        <f t="shared" si="11"/>
        <v>0</v>
      </c>
      <c r="CI13" s="61"/>
      <c r="CJ13" s="67"/>
      <c r="CK13" s="67"/>
      <c r="CL13" s="67"/>
      <c r="CM13" s="60">
        <f t="shared" si="12"/>
        <v>0</v>
      </c>
      <c r="CN13" s="62"/>
      <c r="CO13" s="62"/>
      <c r="CP13" s="60">
        <f t="shared" si="13"/>
        <v>0</v>
      </c>
      <c r="CQ13" s="61"/>
      <c r="CR13" s="61"/>
      <c r="CS13" s="61"/>
      <c r="CT13" s="61"/>
      <c r="CU13" s="61"/>
      <c r="CV13" s="60">
        <f t="shared" si="14"/>
        <v>0</v>
      </c>
      <c r="CW13" s="61"/>
      <c r="CX13" s="61"/>
      <c r="CY13" s="61"/>
      <c r="CZ13" s="61"/>
      <c r="DA13" s="61"/>
      <c r="DB13" s="61"/>
      <c r="DC13" s="60">
        <f t="shared" si="15"/>
        <v>0</v>
      </c>
      <c r="DD13" s="68">
        <f t="shared" si="19"/>
        <v>0</v>
      </c>
      <c r="DE13" s="67"/>
      <c r="DF13" s="67">
        <v>0</v>
      </c>
      <c r="DG13" s="67">
        <v>37.74</v>
      </c>
      <c r="DH13" s="69">
        <f t="shared" si="16"/>
        <v>37.74</v>
      </c>
      <c r="DI13" s="70">
        <f t="shared" si="17"/>
        <v>3605.1171428571429</v>
      </c>
      <c r="DJ13" s="77" t="s">
        <v>128</v>
      </c>
    </row>
    <row r="14" spans="1:114" s="82" customFormat="1" x14ac:dyDescent="0.25">
      <c r="A14" t="s">
        <v>131</v>
      </c>
      <c r="B14" t="s">
        <v>6</v>
      </c>
      <c r="C14" t="s">
        <v>6</v>
      </c>
      <c r="D14" s="50" t="s">
        <v>132</v>
      </c>
      <c r="E14" s="50" t="s">
        <v>133</v>
      </c>
      <c r="F14" s="50" t="s">
        <v>134</v>
      </c>
      <c r="G14" s="50" t="s">
        <v>135</v>
      </c>
      <c r="H14" s="51" t="e">
        <f>SUMIFS([1]prev!$Q$1:$Q$630,[1]prev!$C$1:$C$630,A14,[1]prev!$E$1:$E$630,F14,[1]prev!$F$1:$F$630,G14)</f>
        <v>#VALUE!</v>
      </c>
      <c r="I14" s="52">
        <v>1470</v>
      </c>
      <c r="J14" s="72" t="s">
        <v>132</v>
      </c>
      <c r="K14" s="54" t="s">
        <v>136</v>
      </c>
      <c r="L14" s="85">
        <v>89</v>
      </c>
      <c r="M14" s="74" t="s">
        <v>137</v>
      </c>
      <c r="N14" s="74" t="s">
        <v>138</v>
      </c>
      <c r="O14" s="57" t="s">
        <v>85</v>
      </c>
      <c r="P14" s="75">
        <v>7</v>
      </c>
      <c r="Q14" s="76">
        <v>3627.92</v>
      </c>
      <c r="R14" s="60"/>
      <c r="S14" s="61"/>
      <c r="T14" s="61"/>
      <c r="U14" s="60">
        <f t="shared" si="18"/>
        <v>0</v>
      </c>
      <c r="V14" s="61"/>
      <c r="W14" s="61"/>
      <c r="X14" s="60">
        <f t="shared" si="0"/>
        <v>0</v>
      </c>
      <c r="Y14" s="61"/>
      <c r="Z14" s="61"/>
      <c r="AA14" s="60">
        <f t="shared" si="1"/>
        <v>0</v>
      </c>
      <c r="AB14" s="61"/>
      <c r="AC14" s="61"/>
      <c r="AD14" s="62"/>
      <c r="AE14" s="61"/>
      <c r="AF14" s="61"/>
      <c r="AG14" s="63">
        <f t="shared" si="2"/>
        <v>0</v>
      </c>
      <c r="AH14" s="61"/>
      <c r="AI14" s="61"/>
      <c r="AJ14" s="61"/>
      <c r="AK14" s="61"/>
      <c r="AL14" s="61"/>
      <c r="AM14" s="61"/>
      <c r="AN14" s="61"/>
      <c r="AO14" s="60">
        <f t="shared" si="3"/>
        <v>0</v>
      </c>
      <c r="AP14" s="61"/>
      <c r="AQ14" s="61"/>
      <c r="AR14" s="61"/>
      <c r="AS14" s="61"/>
      <c r="AT14" s="61"/>
      <c r="AU14" s="61"/>
      <c r="AV14" s="61"/>
      <c r="AW14" s="60">
        <f t="shared" si="4"/>
        <v>0</v>
      </c>
      <c r="AX14" s="61"/>
      <c r="AY14" s="61"/>
      <c r="AZ14" s="61"/>
      <c r="BA14" s="61"/>
      <c r="BB14" s="61"/>
      <c r="BC14" s="61"/>
      <c r="BD14" s="61"/>
      <c r="BE14" s="60">
        <f t="shared" si="5"/>
        <v>0</v>
      </c>
      <c r="BF14" s="60">
        <f t="shared" si="6"/>
        <v>0</v>
      </c>
      <c r="BG14" s="61"/>
      <c r="BH14" s="61"/>
      <c r="BI14" s="61"/>
      <c r="BJ14" s="61"/>
      <c r="BK14" s="61"/>
      <c r="BL14" s="61"/>
      <c r="BM14" s="61"/>
      <c r="BN14" s="61"/>
      <c r="BO14" s="60">
        <f t="shared" si="7"/>
        <v>0</v>
      </c>
      <c r="BP14" s="61"/>
      <c r="BQ14" s="61"/>
      <c r="BR14" s="61"/>
      <c r="BS14" s="61"/>
      <c r="BT14" s="61"/>
      <c r="BU14" s="61"/>
      <c r="BV14" s="61"/>
      <c r="BW14" s="60">
        <f t="shared" si="8"/>
        <v>0</v>
      </c>
      <c r="BX14" s="61"/>
      <c r="BY14" s="61"/>
      <c r="BZ14" s="63">
        <f t="shared" si="9"/>
        <v>0</v>
      </c>
      <c r="CA14" s="65"/>
      <c r="CB14" s="65"/>
      <c r="CC14" s="65"/>
      <c r="CD14" s="65"/>
      <c r="CE14" s="65"/>
      <c r="CF14" s="65"/>
      <c r="CG14" s="65"/>
      <c r="CH14" s="60">
        <f t="shared" si="11"/>
        <v>0</v>
      </c>
      <c r="CI14" s="61"/>
      <c r="CJ14" s="67"/>
      <c r="CK14" s="67"/>
      <c r="CL14" s="67"/>
      <c r="CM14" s="60">
        <f t="shared" si="12"/>
        <v>0</v>
      </c>
      <c r="CN14" s="62"/>
      <c r="CO14" s="62"/>
      <c r="CP14" s="60">
        <f t="shared" si="13"/>
        <v>0</v>
      </c>
      <c r="CQ14" s="61"/>
      <c r="CR14" s="61"/>
      <c r="CS14" s="61"/>
      <c r="CT14" s="61"/>
      <c r="CU14" s="61"/>
      <c r="CV14" s="60">
        <f t="shared" si="14"/>
        <v>0</v>
      </c>
      <c r="CW14" s="61"/>
      <c r="CX14" s="61"/>
      <c r="CY14" s="61"/>
      <c r="CZ14" s="61"/>
      <c r="DA14" s="61"/>
      <c r="DB14" s="61"/>
      <c r="DC14" s="60">
        <f t="shared" si="15"/>
        <v>0</v>
      </c>
      <c r="DD14" s="68">
        <f t="shared" si="19"/>
        <v>0</v>
      </c>
      <c r="DE14" s="67"/>
      <c r="DF14" s="67">
        <v>116.8</v>
      </c>
      <c r="DG14" s="67">
        <v>43.76</v>
      </c>
      <c r="DH14" s="69">
        <f t="shared" si="16"/>
        <v>160.56</v>
      </c>
      <c r="DI14" s="70">
        <f t="shared" si="17"/>
        <v>3467.36</v>
      </c>
      <c r="DJ14" s="77" t="s">
        <v>86</v>
      </c>
    </row>
    <row r="15" spans="1:114" s="82" customFormat="1" x14ac:dyDescent="0.25">
      <c r="A15" t="s">
        <v>139</v>
      </c>
      <c r="B15" t="s">
        <v>6</v>
      </c>
      <c r="C15" t="s">
        <v>6</v>
      </c>
      <c r="D15" s="50" t="s">
        <v>140</v>
      </c>
      <c r="E15" s="50" t="s">
        <v>141</v>
      </c>
      <c r="F15" s="50" t="s">
        <v>142</v>
      </c>
      <c r="G15" s="50" t="s">
        <v>142</v>
      </c>
      <c r="H15" s="51" t="e">
        <f>SUMIFS([1]prev!$Q$1:$Q$630,[1]prev!$C$1:$C$630,A15,[1]prev!$E$1:$E$630,F15,[1]prev!$F$1:$F$630,G15)</f>
        <v>#VALUE!</v>
      </c>
      <c r="I15" s="52">
        <v>1461</v>
      </c>
      <c r="J15" s="72" t="s">
        <v>140</v>
      </c>
      <c r="K15" s="86" t="s">
        <v>143</v>
      </c>
      <c r="L15" s="55">
        <v>91</v>
      </c>
      <c r="M15" s="74" t="s">
        <v>144</v>
      </c>
      <c r="N15" s="74" t="s">
        <v>145</v>
      </c>
      <c r="O15" s="57" t="s">
        <v>85</v>
      </c>
      <c r="P15" s="75">
        <v>7</v>
      </c>
      <c r="Q15" s="76">
        <v>3193.5</v>
      </c>
      <c r="R15" s="60"/>
      <c r="S15" s="61"/>
      <c r="T15" s="61"/>
      <c r="U15" s="60">
        <f t="shared" si="18"/>
        <v>0</v>
      </c>
      <c r="V15" s="61"/>
      <c r="W15" s="61"/>
      <c r="X15" s="60">
        <f t="shared" si="0"/>
        <v>0</v>
      </c>
      <c r="Y15" s="61"/>
      <c r="Z15" s="61"/>
      <c r="AA15" s="60">
        <f t="shared" si="1"/>
        <v>0</v>
      </c>
      <c r="AB15" s="61"/>
      <c r="AC15" s="61"/>
      <c r="AD15" s="62"/>
      <c r="AE15" s="61"/>
      <c r="AF15" s="61"/>
      <c r="AG15" s="63">
        <f t="shared" si="2"/>
        <v>0</v>
      </c>
      <c r="AH15" s="61"/>
      <c r="AI15" s="61"/>
      <c r="AJ15" s="61"/>
      <c r="AK15" s="61"/>
      <c r="AL15" s="61"/>
      <c r="AM15" s="61"/>
      <c r="AN15" s="61"/>
      <c r="AO15" s="60">
        <f t="shared" si="3"/>
        <v>0</v>
      </c>
      <c r="AP15" s="61"/>
      <c r="AQ15" s="61"/>
      <c r="AR15" s="61"/>
      <c r="AS15" s="61"/>
      <c r="AT15" s="61"/>
      <c r="AU15" s="61"/>
      <c r="AV15" s="61"/>
      <c r="AW15" s="60">
        <f t="shared" si="4"/>
        <v>0</v>
      </c>
      <c r="AX15" s="61"/>
      <c r="AY15" s="61"/>
      <c r="AZ15" s="61"/>
      <c r="BA15" s="61"/>
      <c r="BB15" s="61"/>
      <c r="BC15" s="61"/>
      <c r="BD15" s="61"/>
      <c r="BE15" s="60">
        <f t="shared" si="5"/>
        <v>0</v>
      </c>
      <c r="BF15" s="60">
        <f t="shared" si="6"/>
        <v>0</v>
      </c>
      <c r="BG15" s="61"/>
      <c r="BH15" s="61"/>
      <c r="BI15" s="61"/>
      <c r="BJ15" s="61"/>
      <c r="BK15" s="61"/>
      <c r="BL15" s="61"/>
      <c r="BM15" s="61"/>
      <c r="BN15" s="61"/>
      <c r="BO15" s="60">
        <f t="shared" si="7"/>
        <v>0</v>
      </c>
      <c r="BP15" s="61"/>
      <c r="BQ15" s="61"/>
      <c r="BR15" s="61"/>
      <c r="BS15" s="61"/>
      <c r="BT15" s="61"/>
      <c r="BU15" s="61"/>
      <c r="BV15" s="61"/>
      <c r="BW15" s="60">
        <f t="shared" si="8"/>
        <v>0</v>
      </c>
      <c r="BX15" s="61"/>
      <c r="BY15" s="61"/>
      <c r="BZ15" s="63">
        <f t="shared" si="9"/>
        <v>0</v>
      </c>
      <c r="CA15" s="65"/>
      <c r="CB15" s="65"/>
      <c r="CC15" s="65"/>
      <c r="CD15" s="65"/>
      <c r="CE15" s="65"/>
      <c r="CF15" s="65"/>
      <c r="CG15" s="65"/>
      <c r="CH15" s="60">
        <f t="shared" si="11"/>
        <v>0</v>
      </c>
      <c r="CI15" s="61"/>
      <c r="CJ15" s="67"/>
      <c r="CK15" s="67"/>
      <c r="CL15" s="67"/>
      <c r="CM15" s="60">
        <f t="shared" si="12"/>
        <v>0</v>
      </c>
      <c r="CN15" s="62"/>
      <c r="CO15" s="62"/>
      <c r="CP15" s="60">
        <f t="shared" si="13"/>
        <v>0</v>
      </c>
      <c r="CQ15" s="61"/>
      <c r="CR15" s="61"/>
      <c r="CS15" s="61"/>
      <c r="CT15" s="61"/>
      <c r="CU15" s="61"/>
      <c r="CV15" s="60">
        <f t="shared" si="14"/>
        <v>0</v>
      </c>
      <c r="CW15" s="61"/>
      <c r="CX15" s="61"/>
      <c r="CY15" s="61"/>
      <c r="CZ15" s="61"/>
      <c r="DA15" s="61"/>
      <c r="DB15" s="61"/>
      <c r="DC15" s="60">
        <f t="shared" si="15"/>
        <v>0</v>
      </c>
      <c r="DD15" s="68">
        <f t="shared" si="19"/>
        <v>0</v>
      </c>
      <c r="DE15" s="67"/>
      <c r="DF15" s="67">
        <v>143.86000000000001</v>
      </c>
      <c r="DG15" s="67">
        <v>50</v>
      </c>
      <c r="DH15" s="69">
        <f t="shared" si="16"/>
        <v>193.86</v>
      </c>
      <c r="DI15" s="70">
        <f t="shared" si="17"/>
        <v>2999.64</v>
      </c>
      <c r="DJ15" s="77" t="s">
        <v>146</v>
      </c>
    </row>
    <row r="16" spans="1:114" s="82" customFormat="1" x14ac:dyDescent="0.25">
      <c r="A16" t="s">
        <v>147</v>
      </c>
      <c r="B16" t="s">
        <v>6</v>
      </c>
      <c r="C16" t="s">
        <v>6</v>
      </c>
      <c r="D16" s="50" t="s">
        <v>148</v>
      </c>
      <c r="E16" s="50" t="s">
        <v>141</v>
      </c>
      <c r="F16" s="50" t="s">
        <v>149</v>
      </c>
      <c r="G16" s="50" t="s">
        <v>149</v>
      </c>
      <c r="H16" s="51" t="e">
        <f>SUMIFS([1]prev!$Q$1:$Q$630,[1]prev!$C$1:$C$630,A16,[1]prev!$E$1:$E$630,F16,[1]prev!$F$1:$F$630,G16)</f>
        <v>#VALUE!</v>
      </c>
      <c r="I16" s="52">
        <v>1474</v>
      </c>
      <c r="J16" s="72" t="s">
        <v>148</v>
      </c>
      <c r="K16" s="86" t="s">
        <v>143</v>
      </c>
      <c r="L16" s="55">
        <v>96</v>
      </c>
      <c r="M16" s="74" t="s">
        <v>150</v>
      </c>
      <c r="N16" s="74" t="s">
        <v>151</v>
      </c>
      <c r="O16" s="57" t="s">
        <v>85</v>
      </c>
      <c r="P16" s="75">
        <v>7</v>
      </c>
      <c r="Q16" s="76">
        <v>3193.5</v>
      </c>
      <c r="R16" s="60"/>
      <c r="S16" s="61"/>
      <c r="T16" s="61"/>
      <c r="U16" s="60">
        <f t="shared" si="18"/>
        <v>0</v>
      </c>
      <c r="V16" s="61"/>
      <c r="W16" s="61"/>
      <c r="X16" s="60">
        <f t="shared" si="0"/>
        <v>0</v>
      </c>
      <c r="Y16" s="61"/>
      <c r="Z16" s="61"/>
      <c r="AA16" s="60">
        <f t="shared" si="1"/>
        <v>0</v>
      </c>
      <c r="AB16" s="61"/>
      <c r="AC16" s="61"/>
      <c r="AD16" s="62"/>
      <c r="AE16" s="61"/>
      <c r="AF16" s="61"/>
      <c r="AG16" s="63">
        <f t="shared" si="2"/>
        <v>0</v>
      </c>
      <c r="AH16" s="61"/>
      <c r="AI16" s="61"/>
      <c r="AJ16" s="61"/>
      <c r="AK16" s="61"/>
      <c r="AL16" s="61"/>
      <c r="AM16" s="61"/>
      <c r="AN16" s="61"/>
      <c r="AO16" s="60">
        <f t="shared" si="3"/>
        <v>0</v>
      </c>
      <c r="AP16" s="61"/>
      <c r="AQ16" s="61"/>
      <c r="AR16" s="61"/>
      <c r="AS16" s="61"/>
      <c r="AT16" s="61"/>
      <c r="AU16" s="61"/>
      <c r="AV16" s="61"/>
      <c r="AW16" s="60">
        <f t="shared" si="4"/>
        <v>0</v>
      </c>
      <c r="AX16" s="61"/>
      <c r="AY16" s="61"/>
      <c r="AZ16" s="61"/>
      <c r="BA16" s="61"/>
      <c r="BB16" s="61"/>
      <c r="BC16" s="61"/>
      <c r="BD16" s="61"/>
      <c r="BE16" s="60">
        <f t="shared" si="5"/>
        <v>0</v>
      </c>
      <c r="BF16" s="60">
        <f t="shared" si="6"/>
        <v>0</v>
      </c>
      <c r="BG16" s="61"/>
      <c r="BH16" s="61"/>
      <c r="BI16" s="61"/>
      <c r="BJ16" s="61"/>
      <c r="BK16" s="61"/>
      <c r="BL16" s="61"/>
      <c r="BM16" s="61"/>
      <c r="BN16" s="61"/>
      <c r="BO16" s="60">
        <f t="shared" si="7"/>
        <v>0</v>
      </c>
      <c r="BP16" s="61"/>
      <c r="BQ16" s="61"/>
      <c r="BR16" s="61"/>
      <c r="BS16" s="61"/>
      <c r="BT16" s="61"/>
      <c r="BU16" s="61"/>
      <c r="BV16" s="61"/>
      <c r="BW16" s="60">
        <f t="shared" si="8"/>
        <v>0</v>
      </c>
      <c r="BX16" s="61"/>
      <c r="BY16" s="61"/>
      <c r="BZ16" s="63">
        <f t="shared" si="9"/>
        <v>0</v>
      </c>
      <c r="CA16" s="65"/>
      <c r="CB16" s="65"/>
      <c r="CC16" s="65"/>
      <c r="CD16" s="65"/>
      <c r="CE16" s="65"/>
      <c r="CF16" s="65"/>
      <c r="CG16" s="65"/>
      <c r="CH16" s="60">
        <f t="shared" si="11"/>
        <v>0</v>
      </c>
      <c r="CI16" s="61"/>
      <c r="CJ16" s="67"/>
      <c r="CK16" s="67"/>
      <c r="CL16" s="67"/>
      <c r="CM16" s="60">
        <f t="shared" si="12"/>
        <v>0</v>
      </c>
      <c r="CN16" s="62"/>
      <c r="CO16" s="62"/>
      <c r="CP16" s="60">
        <f t="shared" si="13"/>
        <v>0</v>
      </c>
      <c r="CQ16" s="61"/>
      <c r="CR16" s="61"/>
      <c r="CS16" s="61"/>
      <c r="CT16" s="61"/>
      <c r="CU16" s="61"/>
      <c r="CV16" s="60">
        <f t="shared" si="14"/>
        <v>0</v>
      </c>
      <c r="CW16" s="61"/>
      <c r="CX16" s="61"/>
      <c r="CY16" s="61"/>
      <c r="CZ16" s="61"/>
      <c r="DA16" s="61"/>
      <c r="DB16" s="61"/>
      <c r="DC16" s="60">
        <f t="shared" si="15"/>
        <v>0</v>
      </c>
      <c r="DD16" s="68">
        <f t="shared" si="19"/>
        <v>0</v>
      </c>
      <c r="DE16" s="67"/>
      <c r="DF16" s="67">
        <v>143.86000000000001</v>
      </c>
      <c r="DG16" s="67">
        <v>50</v>
      </c>
      <c r="DH16" s="69">
        <f t="shared" si="16"/>
        <v>193.86</v>
      </c>
      <c r="DI16" s="70">
        <f t="shared" si="17"/>
        <v>2999.64</v>
      </c>
      <c r="DJ16" s="77" t="s">
        <v>146</v>
      </c>
    </row>
    <row r="17" spans="1:114" s="82" customFormat="1" x14ac:dyDescent="0.25">
      <c r="A17" t="s">
        <v>152</v>
      </c>
      <c r="B17" t="s">
        <v>6</v>
      </c>
      <c r="C17" t="s">
        <v>6</v>
      </c>
      <c r="D17" s="50" t="s">
        <v>153</v>
      </c>
      <c r="E17" s="50" t="s">
        <v>154</v>
      </c>
      <c r="F17" s="50" t="s">
        <v>6</v>
      </c>
      <c r="G17" s="50" t="s">
        <v>6</v>
      </c>
      <c r="H17" s="51" t="e">
        <f>SUMIFS([1]prev!$Q$1:$Q$630,[1]prev!$C$1:$C$630,A17,[1]prev!$E$1:$E$630,F17,[1]prev!$F$1:$F$630,G17)</f>
        <v>#VALUE!</v>
      </c>
      <c r="I17" s="52">
        <v>1476</v>
      </c>
      <c r="J17" s="80" t="s">
        <v>153</v>
      </c>
      <c r="K17" s="81" t="s">
        <v>155</v>
      </c>
      <c r="L17" s="55">
        <v>99</v>
      </c>
      <c r="M17" s="74" t="s">
        <v>156</v>
      </c>
      <c r="N17" s="74" t="s">
        <v>157</v>
      </c>
      <c r="O17" s="57" t="s">
        <v>85</v>
      </c>
      <c r="P17" s="75">
        <v>7</v>
      </c>
      <c r="Q17" s="76">
        <v>4644</v>
      </c>
      <c r="R17" s="60"/>
      <c r="S17" s="61"/>
      <c r="T17" s="61"/>
      <c r="U17" s="60">
        <f t="shared" si="18"/>
        <v>0</v>
      </c>
      <c r="V17" s="61"/>
      <c r="W17" s="61"/>
      <c r="X17" s="60">
        <f t="shared" si="0"/>
        <v>0</v>
      </c>
      <c r="Y17" s="61"/>
      <c r="Z17" s="61"/>
      <c r="AA17" s="60">
        <f t="shared" si="1"/>
        <v>0</v>
      </c>
      <c r="AB17" s="61"/>
      <c r="AC17" s="61"/>
      <c r="AD17" s="62"/>
      <c r="AE17" s="61"/>
      <c r="AF17" s="61"/>
      <c r="AG17" s="63">
        <f t="shared" si="2"/>
        <v>0</v>
      </c>
      <c r="AH17" s="61"/>
      <c r="AI17" s="61"/>
      <c r="AJ17" s="61"/>
      <c r="AK17" s="61"/>
      <c r="AL17" s="61"/>
      <c r="AM17" s="61"/>
      <c r="AN17" s="61"/>
      <c r="AO17" s="60">
        <f t="shared" si="3"/>
        <v>0</v>
      </c>
      <c r="AP17" s="61"/>
      <c r="AQ17" s="61"/>
      <c r="AR17" s="61"/>
      <c r="AS17" s="61"/>
      <c r="AT17" s="61"/>
      <c r="AU17" s="61"/>
      <c r="AV17" s="61"/>
      <c r="AW17" s="60">
        <f t="shared" si="4"/>
        <v>0</v>
      </c>
      <c r="AX17" s="61"/>
      <c r="AY17" s="61"/>
      <c r="AZ17" s="61"/>
      <c r="BA17" s="61"/>
      <c r="BB17" s="61"/>
      <c r="BC17" s="61"/>
      <c r="BD17" s="61"/>
      <c r="BE17" s="60">
        <f t="shared" si="5"/>
        <v>0</v>
      </c>
      <c r="BF17" s="60">
        <f t="shared" si="6"/>
        <v>0</v>
      </c>
      <c r="BG17" s="61"/>
      <c r="BH17" s="61"/>
      <c r="BI17" s="61"/>
      <c r="BJ17" s="61"/>
      <c r="BK17" s="61"/>
      <c r="BL17" s="61"/>
      <c r="BM17" s="61"/>
      <c r="BN17" s="61"/>
      <c r="BO17" s="60">
        <f t="shared" si="7"/>
        <v>0</v>
      </c>
      <c r="BP17" s="61"/>
      <c r="BQ17" s="61"/>
      <c r="BR17" s="61"/>
      <c r="BS17" s="61"/>
      <c r="BT17" s="61"/>
      <c r="BU17" s="61"/>
      <c r="BV17" s="61"/>
      <c r="BW17" s="60">
        <f t="shared" si="8"/>
        <v>0</v>
      </c>
      <c r="BX17" s="61"/>
      <c r="BY17" s="61"/>
      <c r="BZ17" s="63">
        <f t="shared" si="9"/>
        <v>0</v>
      </c>
      <c r="CA17" s="65"/>
      <c r="CB17" s="65"/>
      <c r="CC17" s="65"/>
      <c r="CD17" s="65"/>
      <c r="CE17" s="65"/>
      <c r="CF17" s="65"/>
      <c r="CG17" s="65"/>
      <c r="CH17" s="60">
        <f t="shared" si="11"/>
        <v>0</v>
      </c>
      <c r="CI17" s="61"/>
      <c r="CJ17" s="67"/>
      <c r="CK17" s="67"/>
      <c r="CL17" s="67"/>
      <c r="CM17" s="60">
        <f t="shared" si="12"/>
        <v>0</v>
      </c>
      <c r="CN17" s="62"/>
      <c r="CO17" s="62"/>
      <c r="CP17" s="60">
        <f t="shared" si="13"/>
        <v>0</v>
      </c>
      <c r="CQ17" s="61"/>
      <c r="CR17" s="61"/>
      <c r="CS17" s="61"/>
      <c r="CT17" s="61"/>
      <c r="CU17" s="61"/>
      <c r="CV17" s="60">
        <f t="shared" si="14"/>
        <v>0</v>
      </c>
      <c r="CW17" s="61"/>
      <c r="CX17" s="61"/>
      <c r="CY17" s="61"/>
      <c r="CZ17" s="61"/>
      <c r="DA17" s="61"/>
      <c r="DB17" s="61"/>
      <c r="DC17" s="60">
        <f t="shared" si="15"/>
        <v>0</v>
      </c>
      <c r="DD17" s="68">
        <f t="shared" si="19"/>
        <v>0</v>
      </c>
      <c r="DE17" s="67"/>
      <c r="DF17" s="67">
        <v>143.93</v>
      </c>
      <c r="DG17" s="67">
        <v>49.95</v>
      </c>
      <c r="DH17" s="69">
        <f t="shared" si="16"/>
        <v>193.88</v>
      </c>
      <c r="DI17" s="70">
        <f t="shared" si="17"/>
        <v>4450.12</v>
      </c>
      <c r="DJ17" s="71" t="s">
        <v>155</v>
      </c>
    </row>
    <row r="18" spans="1:114" s="82" customFormat="1" x14ac:dyDescent="0.25">
      <c r="A18" t="s">
        <v>158</v>
      </c>
      <c r="B18" t="s">
        <v>6</v>
      </c>
      <c r="C18" t="s">
        <v>6</v>
      </c>
      <c r="D18" s="50" t="s">
        <v>159</v>
      </c>
      <c r="E18" s="50" t="s">
        <v>141</v>
      </c>
      <c r="F18" s="50" t="s">
        <v>160</v>
      </c>
      <c r="G18" s="50" t="s">
        <v>160</v>
      </c>
      <c r="H18" s="51" t="e">
        <f>SUMIFS([1]prev!$Q$1:$Q$630,[1]prev!$C$1:$C$630,A18,[1]prev!$E$1:$E$630,F18,[1]prev!$F$1:$F$630,G18)</f>
        <v>#VALUE!</v>
      </c>
      <c r="I18" s="52">
        <v>1479</v>
      </c>
      <c r="J18" s="72" t="s">
        <v>159</v>
      </c>
      <c r="K18" s="86" t="s">
        <v>143</v>
      </c>
      <c r="L18" s="55" t="s">
        <v>161</v>
      </c>
      <c r="M18" s="74" t="s">
        <v>162</v>
      </c>
      <c r="N18" s="74" t="s">
        <v>163</v>
      </c>
      <c r="O18" s="57" t="s">
        <v>85</v>
      </c>
      <c r="P18" s="75">
        <v>7</v>
      </c>
      <c r="Q18" s="76">
        <v>3193.5</v>
      </c>
      <c r="R18" s="60"/>
      <c r="S18" s="61"/>
      <c r="T18" s="61"/>
      <c r="U18" s="60">
        <f t="shared" si="18"/>
        <v>0</v>
      </c>
      <c r="V18" s="61"/>
      <c r="W18" s="61"/>
      <c r="X18" s="60">
        <f t="shared" si="0"/>
        <v>0</v>
      </c>
      <c r="Y18" s="61"/>
      <c r="Z18" s="61"/>
      <c r="AA18" s="60">
        <f t="shared" si="1"/>
        <v>0</v>
      </c>
      <c r="AB18" s="61"/>
      <c r="AC18" s="61"/>
      <c r="AD18" s="62"/>
      <c r="AE18" s="61"/>
      <c r="AF18" s="61"/>
      <c r="AG18" s="63">
        <f t="shared" si="2"/>
        <v>0</v>
      </c>
      <c r="AH18" s="61"/>
      <c r="AI18" s="61"/>
      <c r="AJ18" s="61"/>
      <c r="AK18" s="61"/>
      <c r="AL18" s="61"/>
      <c r="AM18" s="61"/>
      <c r="AN18" s="61"/>
      <c r="AO18" s="60">
        <f t="shared" si="3"/>
        <v>0</v>
      </c>
      <c r="AP18" s="61"/>
      <c r="AQ18" s="61"/>
      <c r="AR18" s="61"/>
      <c r="AS18" s="61"/>
      <c r="AT18" s="61"/>
      <c r="AU18" s="61"/>
      <c r="AV18" s="61"/>
      <c r="AW18" s="60">
        <f t="shared" si="4"/>
        <v>0</v>
      </c>
      <c r="AX18" s="61"/>
      <c r="AY18" s="61"/>
      <c r="AZ18" s="61"/>
      <c r="BA18" s="61"/>
      <c r="BB18" s="61"/>
      <c r="BC18" s="61"/>
      <c r="BD18" s="61"/>
      <c r="BE18" s="60">
        <f t="shared" si="5"/>
        <v>0</v>
      </c>
      <c r="BF18" s="60">
        <f t="shared" si="6"/>
        <v>0</v>
      </c>
      <c r="BG18" s="61"/>
      <c r="BH18" s="61"/>
      <c r="BI18" s="61"/>
      <c r="BJ18" s="61"/>
      <c r="BK18" s="61"/>
      <c r="BL18" s="61"/>
      <c r="BM18" s="61"/>
      <c r="BN18" s="61"/>
      <c r="BO18" s="60">
        <f t="shared" si="7"/>
        <v>0</v>
      </c>
      <c r="BP18" s="61"/>
      <c r="BQ18" s="61"/>
      <c r="BR18" s="61"/>
      <c r="BS18" s="61"/>
      <c r="BT18" s="61"/>
      <c r="BU18" s="61"/>
      <c r="BV18" s="61"/>
      <c r="BW18" s="60">
        <f t="shared" si="8"/>
        <v>0</v>
      </c>
      <c r="BX18" s="61"/>
      <c r="BY18" s="61"/>
      <c r="BZ18" s="63">
        <f t="shared" si="9"/>
        <v>0</v>
      </c>
      <c r="CA18" s="65"/>
      <c r="CB18" s="65"/>
      <c r="CC18" s="65"/>
      <c r="CD18" s="65"/>
      <c r="CE18" s="65"/>
      <c r="CF18" s="65"/>
      <c r="CG18" s="65"/>
      <c r="CH18" s="60">
        <f t="shared" si="11"/>
        <v>0</v>
      </c>
      <c r="CI18" s="61"/>
      <c r="CJ18" s="67"/>
      <c r="CK18" s="67"/>
      <c r="CL18" s="67"/>
      <c r="CM18" s="60">
        <f t="shared" si="12"/>
        <v>0</v>
      </c>
      <c r="CN18" s="62"/>
      <c r="CO18" s="62">
        <v>20</v>
      </c>
      <c r="CP18" s="60">
        <f t="shared" si="13"/>
        <v>20</v>
      </c>
      <c r="CQ18" s="61"/>
      <c r="CR18" s="61"/>
      <c r="CS18" s="61"/>
      <c r="CT18" s="61"/>
      <c r="CU18" s="61"/>
      <c r="CV18" s="60">
        <f t="shared" si="14"/>
        <v>0</v>
      </c>
      <c r="CW18" s="61"/>
      <c r="CX18" s="61"/>
      <c r="CY18" s="61"/>
      <c r="CZ18" s="61"/>
      <c r="DA18" s="61"/>
      <c r="DB18" s="61"/>
      <c r="DC18" s="60">
        <f t="shared" si="15"/>
        <v>0</v>
      </c>
      <c r="DD18" s="68">
        <f t="shared" si="19"/>
        <v>20</v>
      </c>
      <c r="DE18" s="67"/>
      <c r="DF18" s="67">
        <v>143.86000000000001</v>
      </c>
      <c r="DG18" s="67">
        <v>49.94</v>
      </c>
      <c r="DH18" s="69">
        <f t="shared" si="16"/>
        <v>193.8</v>
      </c>
      <c r="DI18" s="70">
        <f t="shared" si="17"/>
        <v>2979.7</v>
      </c>
      <c r="DJ18" s="77" t="s">
        <v>146</v>
      </c>
    </row>
    <row r="19" spans="1:114" s="82" customFormat="1" x14ac:dyDescent="0.25">
      <c r="A19" t="s">
        <v>164</v>
      </c>
      <c r="B19" t="s">
        <v>6</v>
      </c>
      <c r="C19" t="s">
        <v>6</v>
      </c>
      <c r="D19" s="50" t="s">
        <v>165</v>
      </c>
      <c r="E19" s="50" t="s">
        <v>166</v>
      </c>
      <c r="F19" s="50" t="s">
        <v>167</v>
      </c>
      <c r="G19" s="50" t="s">
        <v>168</v>
      </c>
      <c r="H19" s="51" t="e">
        <f>SUMIFS([1]prev!$Q$1:$Q$630,[1]prev!$C$1:$C$630,A19,[1]prev!$E$1:$E$630,F19,[1]prev!$F$1:$F$630,G19)</f>
        <v>#VALUE!</v>
      </c>
      <c r="I19" s="52">
        <v>1484</v>
      </c>
      <c r="J19" s="72" t="s">
        <v>165</v>
      </c>
      <c r="K19" s="54" t="s">
        <v>169</v>
      </c>
      <c r="L19" s="55" t="s">
        <v>170</v>
      </c>
      <c r="M19" s="74" t="s">
        <v>171</v>
      </c>
      <c r="N19" s="74" t="s">
        <v>172</v>
      </c>
      <c r="O19" s="57" t="s">
        <v>85</v>
      </c>
      <c r="P19" s="75">
        <v>7</v>
      </c>
      <c r="Q19" s="76">
        <v>3764</v>
      </c>
      <c r="R19" s="60"/>
      <c r="S19" s="61"/>
      <c r="T19" s="61"/>
      <c r="U19" s="60">
        <f t="shared" si="18"/>
        <v>0</v>
      </c>
      <c r="V19" s="61"/>
      <c r="W19" s="61"/>
      <c r="X19" s="60">
        <f t="shared" si="0"/>
        <v>0</v>
      </c>
      <c r="Y19" s="61"/>
      <c r="Z19" s="61"/>
      <c r="AA19" s="60">
        <f t="shared" si="1"/>
        <v>0</v>
      </c>
      <c r="AB19" s="61"/>
      <c r="AC19" s="61"/>
      <c r="AD19" s="62"/>
      <c r="AE19" s="61"/>
      <c r="AF19" s="61"/>
      <c r="AG19" s="63">
        <f t="shared" si="2"/>
        <v>0</v>
      </c>
      <c r="AH19" s="61"/>
      <c r="AI19" s="61"/>
      <c r="AJ19" s="61"/>
      <c r="AK19" s="61"/>
      <c r="AL19" s="61"/>
      <c r="AM19" s="61"/>
      <c r="AN19" s="61"/>
      <c r="AO19" s="60">
        <f t="shared" si="3"/>
        <v>0</v>
      </c>
      <c r="AP19" s="61"/>
      <c r="AQ19" s="61"/>
      <c r="AR19" s="61"/>
      <c r="AS19" s="61"/>
      <c r="AT19" s="61"/>
      <c r="AU19" s="61"/>
      <c r="AV19" s="61"/>
      <c r="AW19" s="60">
        <f t="shared" si="4"/>
        <v>0</v>
      </c>
      <c r="AX19" s="61"/>
      <c r="AY19" s="61"/>
      <c r="AZ19" s="61"/>
      <c r="BA19" s="61"/>
      <c r="BB19" s="61"/>
      <c r="BC19" s="61"/>
      <c r="BD19" s="61"/>
      <c r="BE19" s="60">
        <f t="shared" si="5"/>
        <v>0</v>
      </c>
      <c r="BF19" s="60">
        <f t="shared" si="6"/>
        <v>0</v>
      </c>
      <c r="BG19" s="61"/>
      <c r="BH19" s="61"/>
      <c r="BI19" s="61"/>
      <c r="BJ19" s="61"/>
      <c r="BK19" s="61"/>
      <c r="BL19" s="61"/>
      <c r="BM19" s="61"/>
      <c r="BN19" s="61"/>
      <c r="BO19" s="60">
        <f t="shared" si="7"/>
        <v>0</v>
      </c>
      <c r="BP19" s="61"/>
      <c r="BQ19" s="61"/>
      <c r="BR19" s="61"/>
      <c r="BS19" s="61"/>
      <c r="BT19" s="61"/>
      <c r="BU19" s="61"/>
      <c r="BV19" s="61"/>
      <c r="BW19" s="60">
        <f t="shared" si="8"/>
        <v>0</v>
      </c>
      <c r="BX19" s="61"/>
      <c r="BY19" s="61"/>
      <c r="BZ19" s="63">
        <f t="shared" si="9"/>
        <v>0</v>
      </c>
      <c r="CA19" s="65"/>
      <c r="CB19" s="65"/>
      <c r="CC19" s="65"/>
      <c r="CD19" s="65"/>
      <c r="CE19" s="65"/>
      <c r="CF19" s="65"/>
      <c r="CG19" s="65"/>
      <c r="CH19" s="60">
        <f t="shared" si="11"/>
        <v>0</v>
      </c>
      <c r="CI19" s="61"/>
      <c r="CJ19" s="67"/>
      <c r="CK19" s="67"/>
      <c r="CL19" s="67"/>
      <c r="CM19" s="60">
        <f t="shared" si="12"/>
        <v>0</v>
      </c>
      <c r="CN19" s="62"/>
      <c r="CO19" s="62"/>
      <c r="CP19" s="60">
        <f t="shared" si="13"/>
        <v>0</v>
      </c>
      <c r="CQ19" s="61"/>
      <c r="CR19" s="61"/>
      <c r="CS19" s="61"/>
      <c r="CT19" s="61"/>
      <c r="CU19" s="61"/>
      <c r="CV19" s="60">
        <f t="shared" si="14"/>
        <v>0</v>
      </c>
      <c r="CW19" s="61"/>
      <c r="CX19" s="61"/>
      <c r="CY19" s="61"/>
      <c r="CZ19" s="61"/>
      <c r="DA19" s="61"/>
      <c r="DB19" s="61"/>
      <c r="DC19" s="60">
        <f t="shared" si="15"/>
        <v>0</v>
      </c>
      <c r="DD19" s="68">
        <f t="shared" si="19"/>
        <v>0</v>
      </c>
      <c r="DE19" s="67"/>
      <c r="DF19" s="67">
        <v>116.8</v>
      </c>
      <c r="DG19" s="67">
        <v>43.65</v>
      </c>
      <c r="DH19" s="69">
        <f t="shared" si="16"/>
        <v>160.44999999999999</v>
      </c>
      <c r="DI19" s="70">
        <f t="shared" si="17"/>
        <v>3603.55</v>
      </c>
      <c r="DJ19" s="77" t="s">
        <v>86</v>
      </c>
    </row>
    <row r="20" spans="1:114" s="82" customFormat="1" x14ac:dyDescent="0.25">
      <c r="A20" t="s">
        <v>173</v>
      </c>
      <c r="B20" t="s">
        <v>6</v>
      </c>
      <c r="C20" t="s">
        <v>6</v>
      </c>
      <c r="D20" s="50" t="s">
        <v>174</v>
      </c>
      <c r="E20" s="50" t="s">
        <v>175</v>
      </c>
      <c r="F20" s="50" t="s">
        <v>176</v>
      </c>
      <c r="G20" s="50" t="s">
        <v>176</v>
      </c>
      <c r="H20" s="51" t="e">
        <f>SUMIFS([1]prev!$Q$1:$Q$630,[1]prev!$C$1:$C$630,A20,[1]prev!$E$1:$E$630,F20,[1]prev!$F$1:$F$630,G20)</f>
        <v>#VALUE!</v>
      </c>
      <c r="I20" s="52">
        <v>1485</v>
      </c>
      <c r="J20" s="72" t="s">
        <v>174</v>
      </c>
      <c r="K20" s="87" t="s">
        <v>177</v>
      </c>
      <c r="L20" s="55" t="s">
        <v>178</v>
      </c>
      <c r="M20" s="74" t="s">
        <v>179</v>
      </c>
      <c r="N20" s="74" t="s">
        <v>180</v>
      </c>
      <c r="O20" s="57" t="s">
        <v>85</v>
      </c>
      <c r="P20" s="75">
        <v>7</v>
      </c>
      <c r="Q20" s="76">
        <v>3193.5</v>
      </c>
      <c r="R20" s="60"/>
      <c r="S20" s="61"/>
      <c r="T20" s="61"/>
      <c r="U20" s="60">
        <f t="shared" si="18"/>
        <v>0</v>
      </c>
      <c r="V20" s="61"/>
      <c r="W20" s="61"/>
      <c r="X20" s="60">
        <f t="shared" si="0"/>
        <v>0</v>
      </c>
      <c r="Y20" s="61"/>
      <c r="Z20" s="61"/>
      <c r="AA20" s="60">
        <f t="shared" si="1"/>
        <v>0</v>
      </c>
      <c r="AB20" s="61"/>
      <c r="AC20" s="61"/>
      <c r="AD20" s="62"/>
      <c r="AE20" s="61"/>
      <c r="AF20" s="61"/>
      <c r="AG20" s="63">
        <f t="shared" si="2"/>
        <v>0</v>
      </c>
      <c r="AH20" s="61"/>
      <c r="AI20" s="61"/>
      <c r="AJ20" s="61"/>
      <c r="AK20" s="61"/>
      <c r="AL20" s="61"/>
      <c r="AM20" s="61"/>
      <c r="AN20" s="61"/>
      <c r="AO20" s="60">
        <f t="shared" si="3"/>
        <v>0</v>
      </c>
      <c r="AP20" s="61"/>
      <c r="AQ20" s="61"/>
      <c r="AR20" s="61"/>
      <c r="AS20" s="61"/>
      <c r="AT20" s="61"/>
      <c r="AU20" s="61"/>
      <c r="AV20" s="61"/>
      <c r="AW20" s="60">
        <f t="shared" si="4"/>
        <v>0</v>
      </c>
      <c r="AX20" s="61"/>
      <c r="AY20" s="61"/>
      <c r="AZ20" s="61"/>
      <c r="BA20" s="61"/>
      <c r="BB20" s="61"/>
      <c r="BC20" s="61"/>
      <c r="BD20" s="61"/>
      <c r="BE20" s="60">
        <f t="shared" si="5"/>
        <v>0</v>
      </c>
      <c r="BF20" s="60">
        <f t="shared" si="6"/>
        <v>0</v>
      </c>
      <c r="BG20" s="61"/>
      <c r="BH20" s="61"/>
      <c r="BI20" s="61"/>
      <c r="BJ20" s="61"/>
      <c r="BK20" s="61"/>
      <c r="BL20" s="61"/>
      <c r="BM20" s="61"/>
      <c r="BN20" s="61"/>
      <c r="BO20" s="60">
        <f t="shared" si="7"/>
        <v>0</v>
      </c>
      <c r="BP20" s="61"/>
      <c r="BQ20" s="61"/>
      <c r="BR20" s="61"/>
      <c r="BS20" s="61"/>
      <c r="BT20" s="61"/>
      <c r="BU20" s="61"/>
      <c r="BV20" s="61"/>
      <c r="BW20" s="60">
        <f t="shared" si="8"/>
        <v>0</v>
      </c>
      <c r="BX20" s="61"/>
      <c r="BY20" s="61">
        <v>45.678202229508315</v>
      </c>
      <c r="BZ20" s="63">
        <f t="shared" si="9"/>
        <v>45.678202229508315</v>
      </c>
      <c r="CA20" s="65">
        <v>72.993041836065572</v>
      </c>
      <c r="CB20" s="65">
        <v>72.993041836065572</v>
      </c>
      <c r="CC20" s="65">
        <v>72.993041836065572</v>
      </c>
      <c r="CD20" s="65">
        <v>72.993041836065572</v>
      </c>
      <c r="CE20" s="65">
        <v>72.993041836065572</v>
      </c>
      <c r="CF20" s="65">
        <v>72.993041836065572</v>
      </c>
      <c r="CG20" s="65">
        <v>72.993041836065572</v>
      </c>
      <c r="CH20" s="60">
        <f t="shared" si="11"/>
        <v>556.62949508196732</v>
      </c>
      <c r="CI20" s="61"/>
      <c r="CJ20" s="67"/>
      <c r="CK20" s="67"/>
      <c r="CL20" s="67"/>
      <c r="CM20" s="60">
        <f t="shared" si="12"/>
        <v>0</v>
      </c>
      <c r="CN20" s="62"/>
      <c r="CO20" s="62"/>
      <c r="CP20" s="60">
        <f t="shared" si="13"/>
        <v>0</v>
      </c>
      <c r="CQ20" s="61"/>
      <c r="CR20" s="61"/>
      <c r="CS20" s="61"/>
      <c r="CT20" s="61"/>
      <c r="CU20" s="61"/>
      <c r="CV20" s="60">
        <f t="shared" si="14"/>
        <v>0</v>
      </c>
      <c r="CW20" s="61"/>
      <c r="CX20" s="61"/>
      <c r="CY20" s="61"/>
      <c r="CZ20" s="61"/>
      <c r="DA20" s="61"/>
      <c r="DB20" s="61"/>
      <c r="DC20" s="60">
        <f t="shared" si="15"/>
        <v>0</v>
      </c>
      <c r="DD20" s="68">
        <f t="shared" si="19"/>
        <v>0</v>
      </c>
      <c r="DE20" s="67"/>
      <c r="DF20" s="67">
        <v>143.86000000000001</v>
      </c>
      <c r="DG20" s="67">
        <v>49.87</v>
      </c>
      <c r="DH20" s="69">
        <f t="shared" si="16"/>
        <v>193.73000000000002</v>
      </c>
      <c r="DI20" s="70">
        <f t="shared" si="17"/>
        <v>2443.1405049180325</v>
      </c>
      <c r="DJ20" s="77" t="s">
        <v>146</v>
      </c>
    </row>
    <row r="21" spans="1:114" s="82" customFormat="1" x14ac:dyDescent="0.25">
      <c r="A21" t="s">
        <v>181</v>
      </c>
      <c r="B21" t="s">
        <v>6</v>
      </c>
      <c r="C21" t="s">
        <v>6</v>
      </c>
      <c r="D21" s="50" t="s">
        <v>182</v>
      </c>
      <c r="E21" s="50" t="s">
        <v>183</v>
      </c>
      <c r="F21" s="50" t="s">
        <v>6</v>
      </c>
      <c r="G21" s="50" t="s">
        <v>6</v>
      </c>
      <c r="H21" s="51" t="e">
        <f>SUMIFS([1]prev!$Q$1:$Q$630,[1]prev!$C$1:$C$630,A21,[1]prev!$E$1:$E$630,F21,[1]prev!$F$1:$F$630,G21)</f>
        <v>#VALUE!</v>
      </c>
      <c r="I21" s="52">
        <v>1487</v>
      </c>
      <c r="J21" s="72" t="s">
        <v>182</v>
      </c>
      <c r="K21" s="88" t="s">
        <v>184</v>
      </c>
      <c r="L21" s="85" t="s">
        <v>185</v>
      </c>
      <c r="M21" s="56" t="s">
        <v>186</v>
      </c>
      <c r="N21" s="56" t="s">
        <v>187</v>
      </c>
      <c r="O21" s="57" t="s">
        <v>85</v>
      </c>
      <c r="P21" s="75">
        <v>7</v>
      </c>
      <c r="Q21" s="76">
        <v>4983</v>
      </c>
      <c r="R21" s="60"/>
      <c r="S21" s="61"/>
      <c r="T21" s="61"/>
      <c r="U21" s="60">
        <f t="shared" si="18"/>
        <v>0</v>
      </c>
      <c r="V21" s="61"/>
      <c r="W21" s="61"/>
      <c r="X21" s="60">
        <f t="shared" ref="X21:X84" si="20">SUM(V21:W21)</f>
        <v>0</v>
      </c>
      <c r="Y21" s="61"/>
      <c r="Z21" s="61"/>
      <c r="AA21" s="60">
        <f t="shared" si="1"/>
        <v>0</v>
      </c>
      <c r="AB21" s="61"/>
      <c r="AC21" s="61"/>
      <c r="AD21" s="62"/>
      <c r="AE21" s="61"/>
      <c r="AF21" s="61"/>
      <c r="AG21" s="63">
        <f t="shared" si="2"/>
        <v>0</v>
      </c>
      <c r="AH21" s="61"/>
      <c r="AI21" s="61"/>
      <c r="AJ21" s="61"/>
      <c r="AK21" s="61"/>
      <c r="AL21" s="61"/>
      <c r="AM21" s="61"/>
      <c r="AN21" s="61"/>
      <c r="AO21" s="60">
        <f t="shared" si="3"/>
        <v>0</v>
      </c>
      <c r="AP21" s="61"/>
      <c r="AQ21" s="61"/>
      <c r="AR21" s="61"/>
      <c r="AS21" s="61"/>
      <c r="AT21" s="61"/>
      <c r="AU21" s="61"/>
      <c r="AV21" s="61"/>
      <c r="AW21" s="60">
        <f t="shared" si="4"/>
        <v>0</v>
      </c>
      <c r="AX21" s="61"/>
      <c r="AY21" s="61"/>
      <c r="AZ21" s="61"/>
      <c r="BA21" s="61"/>
      <c r="BB21" s="61"/>
      <c r="BC21" s="61"/>
      <c r="BD21" s="61"/>
      <c r="BE21" s="60">
        <f t="shared" si="5"/>
        <v>0</v>
      </c>
      <c r="BF21" s="60">
        <f t="shared" si="6"/>
        <v>0</v>
      </c>
      <c r="BG21" s="61"/>
      <c r="BH21" s="61"/>
      <c r="BI21" s="61"/>
      <c r="BJ21" s="61"/>
      <c r="BK21" s="61"/>
      <c r="BL21" s="61"/>
      <c r="BM21" s="61"/>
      <c r="BN21" s="61"/>
      <c r="BO21" s="60">
        <f t="shared" si="7"/>
        <v>0</v>
      </c>
      <c r="BP21" s="61"/>
      <c r="BQ21" s="61"/>
      <c r="BR21" s="61"/>
      <c r="BS21" s="61"/>
      <c r="BT21" s="61"/>
      <c r="BU21" s="61"/>
      <c r="BV21" s="61"/>
      <c r="BW21" s="60">
        <f t="shared" si="8"/>
        <v>0</v>
      </c>
      <c r="BX21" s="61"/>
      <c r="BY21" s="61"/>
      <c r="BZ21" s="63">
        <f t="shared" si="9"/>
        <v>0</v>
      </c>
      <c r="CA21" s="65"/>
      <c r="CB21" s="65"/>
      <c r="CC21" s="65"/>
      <c r="CD21" s="65"/>
      <c r="CE21" s="65"/>
      <c r="CF21" s="65"/>
      <c r="CG21" s="65"/>
      <c r="CH21" s="60">
        <f t="shared" si="11"/>
        <v>0</v>
      </c>
      <c r="CI21" s="61"/>
      <c r="CJ21" s="67"/>
      <c r="CK21" s="67"/>
      <c r="CL21" s="67"/>
      <c r="CM21" s="60">
        <f t="shared" si="12"/>
        <v>0</v>
      </c>
      <c r="CN21" s="62"/>
      <c r="CO21" s="62"/>
      <c r="CP21" s="60">
        <f t="shared" si="13"/>
        <v>0</v>
      </c>
      <c r="CQ21" s="61"/>
      <c r="CR21" s="61"/>
      <c r="CS21" s="61"/>
      <c r="CT21" s="61"/>
      <c r="CU21" s="61"/>
      <c r="CV21" s="60">
        <f t="shared" si="14"/>
        <v>0</v>
      </c>
      <c r="CW21" s="61"/>
      <c r="CX21" s="61"/>
      <c r="CY21" s="61"/>
      <c r="CZ21" s="61"/>
      <c r="DA21" s="61"/>
      <c r="DB21" s="61"/>
      <c r="DC21" s="60">
        <f t="shared" si="15"/>
        <v>0</v>
      </c>
      <c r="DD21" s="68">
        <f t="shared" si="19"/>
        <v>0</v>
      </c>
      <c r="DE21" s="67"/>
      <c r="DF21" s="67">
        <v>118.32</v>
      </c>
      <c r="DG21" s="67">
        <v>44</v>
      </c>
      <c r="DH21" s="69">
        <f t="shared" si="16"/>
        <v>162.32</v>
      </c>
      <c r="DI21" s="70">
        <f t="shared" si="17"/>
        <v>4820.68</v>
      </c>
      <c r="DJ21" s="77" t="s">
        <v>94</v>
      </c>
    </row>
    <row r="22" spans="1:114" s="82" customFormat="1" x14ac:dyDescent="0.25">
      <c r="A22" t="s">
        <v>188</v>
      </c>
      <c r="B22" t="s">
        <v>6</v>
      </c>
      <c r="C22" t="s">
        <v>6</v>
      </c>
      <c r="D22" s="50" t="s">
        <v>189</v>
      </c>
      <c r="E22" s="50" t="s">
        <v>190</v>
      </c>
      <c r="F22" s="50" t="s">
        <v>6</v>
      </c>
      <c r="G22" s="50" t="s">
        <v>6</v>
      </c>
      <c r="H22" s="51" t="e">
        <f>SUMIFS([1]prev!$Q$1:$Q$630,[1]prev!$C$1:$C$630,A22,[1]prev!$E$1:$E$630,F22,[1]prev!$F$1:$F$630,G22)</f>
        <v>#VALUE!</v>
      </c>
      <c r="I22" s="52">
        <v>1502</v>
      </c>
      <c r="J22" s="80" t="s">
        <v>189</v>
      </c>
      <c r="K22" s="89" t="s">
        <v>191</v>
      </c>
      <c r="L22" s="55" t="s">
        <v>192</v>
      </c>
      <c r="M22" s="56" t="s">
        <v>193</v>
      </c>
      <c r="N22" s="56" t="s">
        <v>194</v>
      </c>
      <c r="O22" s="57" t="s">
        <v>85</v>
      </c>
      <c r="P22" s="75">
        <v>7</v>
      </c>
      <c r="Q22" s="59">
        <v>1800</v>
      </c>
      <c r="R22" s="60"/>
      <c r="S22" s="61"/>
      <c r="T22" s="61"/>
      <c r="U22" s="60">
        <f t="shared" si="18"/>
        <v>0</v>
      </c>
      <c r="V22" s="61"/>
      <c r="W22" s="61"/>
      <c r="X22" s="60">
        <f t="shared" si="20"/>
        <v>0</v>
      </c>
      <c r="Y22" s="61"/>
      <c r="Z22" s="61"/>
      <c r="AA22" s="60">
        <f t="shared" si="1"/>
        <v>0</v>
      </c>
      <c r="AB22" s="61"/>
      <c r="AC22" s="61"/>
      <c r="AD22" s="62"/>
      <c r="AE22" s="61"/>
      <c r="AF22" s="61"/>
      <c r="AG22" s="63">
        <f t="shared" si="2"/>
        <v>0</v>
      </c>
      <c r="AH22" s="61"/>
      <c r="AI22" s="61"/>
      <c r="AJ22" s="61"/>
      <c r="AK22" s="61"/>
      <c r="AL22" s="61"/>
      <c r="AM22" s="61"/>
      <c r="AN22" s="61"/>
      <c r="AO22" s="60">
        <f t="shared" si="3"/>
        <v>0</v>
      </c>
      <c r="AP22" s="61"/>
      <c r="AQ22" s="61"/>
      <c r="AR22" s="61"/>
      <c r="AS22" s="61"/>
      <c r="AT22" s="61"/>
      <c r="AU22" s="61"/>
      <c r="AV22" s="61"/>
      <c r="AW22" s="60">
        <f t="shared" si="4"/>
        <v>0</v>
      </c>
      <c r="AX22" s="61"/>
      <c r="AY22" s="61"/>
      <c r="AZ22" s="61"/>
      <c r="BA22" s="61"/>
      <c r="BB22" s="61"/>
      <c r="BC22" s="61"/>
      <c r="BD22" s="61"/>
      <c r="BE22" s="60">
        <f t="shared" si="5"/>
        <v>0</v>
      </c>
      <c r="BF22" s="60">
        <f t="shared" si="6"/>
        <v>0</v>
      </c>
      <c r="BG22" s="61"/>
      <c r="BH22" s="61"/>
      <c r="BI22" s="61"/>
      <c r="BJ22" s="61"/>
      <c r="BK22" s="61"/>
      <c r="BL22" s="61"/>
      <c r="BM22" s="61"/>
      <c r="BN22" s="61"/>
      <c r="BO22" s="60">
        <f t="shared" si="7"/>
        <v>0</v>
      </c>
      <c r="BP22" s="61">
        <v>41.662333333333329</v>
      </c>
      <c r="BQ22" s="61">
        <v>41.662333333333329</v>
      </c>
      <c r="BR22" s="61">
        <v>41.662333333333329</v>
      </c>
      <c r="BS22" s="61">
        <v>41.662333333333329</v>
      </c>
      <c r="BT22" s="61">
        <v>41.662333333333329</v>
      </c>
      <c r="BU22" s="61">
        <v>41.662333333333329</v>
      </c>
      <c r="BV22" s="61">
        <v>41.662333333333329</v>
      </c>
      <c r="BW22" s="60">
        <f t="shared" si="8"/>
        <v>291.63633333333331</v>
      </c>
      <c r="BX22" s="61"/>
      <c r="BY22" s="61"/>
      <c r="BZ22" s="63">
        <f t="shared" si="9"/>
        <v>0</v>
      </c>
      <c r="CA22" s="65"/>
      <c r="CB22" s="65"/>
      <c r="CC22" s="65"/>
      <c r="CD22" s="65"/>
      <c r="CE22" s="65"/>
      <c r="CF22" s="65"/>
      <c r="CG22" s="65"/>
      <c r="CH22" s="60">
        <f t="shared" si="11"/>
        <v>0</v>
      </c>
      <c r="CI22" s="61"/>
      <c r="CJ22" s="67"/>
      <c r="CK22" s="67"/>
      <c r="CL22" s="67"/>
      <c r="CM22" s="60">
        <f t="shared" si="12"/>
        <v>0</v>
      </c>
      <c r="CN22" s="62"/>
      <c r="CO22" s="62"/>
      <c r="CP22" s="60">
        <f t="shared" si="13"/>
        <v>0</v>
      </c>
      <c r="CQ22" s="61"/>
      <c r="CR22" s="61"/>
      <c r="CS22" s="61"/>
      <c r="CT22" s="61"/>
      <c r="CU22" s="61"/>
      <c r="CV22" s="60">
        <f t="shared" si="14"/>
        <v>0</v>
      </c>
      <c r="CW22" s="61"/>
      <c r="CX22" s="61"/>
      <c r="CY22" s="61"/>
      <c r="CZ22" s="61"/>
      <c r="DA22" s="61"/>
      <c r="DB22" s="61"/>
      <c r="DC22" s="60">
        <f t="shared" si="15"/>
        <v>0</v>
      </c>
      <c r="DD22" s="68">
        <f t="shared" si="19"/>
        <v>0</v>
      </c>
      <c r="DE22" s="67"/>
      <c r="DF22" s="67">
        <v>116.8</v>
      </c>
      <c r="DG22" s="67">
        <v>43.65</v>
      </c>
      <c r="DH22" s="69">
        <f t="shared" si="16"/>
        <v>160.44999999999999</v>
      </c>
      <c r="DI22" s="70">
        <f t="shared" si="17"/>
        <v>1347.9136666666666</v>
      </c>
      <c r="DJ22" s="71" t="s">
        <v>191</v>
      </c>
    </row>
    <row r="23" spans="1:114" s="82" customFormat="1" x14ac:dyDescent="0.25">
      <c r="A23" t="s">
        <v>195</v>
      </c>
      <c r="B23" t="s">
        <v>6</v>
      </c>
      <c r="C23" t="s">
        <v>6</v>
      </c>
      <c r="D23" s="50" t="s">
        <v>196</v>
      </c>
      <c r="E23" s="50" t="s">
        <v>197</v>
      </c>
      <c r="F23" s="50" t="s">
        <v>198</v>
      </c>
      <c r="G23" s="50" t="s">
        <v>199</v>
      </c>
      <c r="H23" s="51" t="e">
        <f>SUMIFS([1]prev!$Q$1:$Q$630,[1]prev!$C$1:$C$630,A23,[1]prev!$E$1:$E$630,F23,[1]prev!$F$1:$F$630,G23)</f>
        <v>#VALUE!</v>
      </c>
      <c r="I23" s="52">
        <v>1488</v>
      </c>
      <c r="J23" s="72" t="s">
        <v>196</v>
      </c>
      <c r="K23" s="79" t="s">
        <v>200</v>
      </c>
      <c r="L23" s="55" t="s">
        <v>201</v>
      </c>
      <c r="M23" s="74" t="s">
        <v>202</v>
      </c>
      <c r="N23" s="74" t="s">
        <v>203</v>
      </c>
      <c r="O23" s="57" t="s">
        <v>85</v>
      </c>
      <c r="P23" s="75">
        <v>7</v>
      </c>
      <c r="Q23" s="60">
        <v>2880.73</v>
      </c>
      <c r="R23" s="60"/>
      <c r="S23" s="61"/>
      <c r="T23" s="61"/>
      <c r="U23" s="60">
        <f t="shared" si="18"/>
        <v>0</v>
      </c>
      <c r="V23" s="61"/>
      <c r="W23" s="61"/>
      <c r="X23" s="60">
        <f t="shared" si="20"/>
        <v>0</v>
      </c>
      <c r="Y23" s="61"/>
      <c r="Z23" s="61"/>
      <c r="AA23" s="60">
        <f t="shared" si="1"/>
        <v>0</v>
      </c>
      <c r="AB23" s="61"/>
      <c r="AC23" s="61"/>
      <c r="AD23" s="62"/>
      <c r="AE23" s="61"/>
      <c r="AF23" s="61"/>
      <c r="AG23" s="63">
        <f t="shared" si="2"/>
        <v>0</v>
      </c>
      <c r="AH23" s="61"/>
      <c r="AI23" s="61"/>
      <c r="AJ23" s="61"/>
      <c r="AK23" s="61"/>
      <c r="AL23" s="61"/>
      <c r="AM23" s="61"/>
      <c r="AN23" s="61"/>
      <c r="AO23" s="60">
        <f t="shared" si="3"/>
        <v>0</v>
      </c>
      <c r="AP23" s="61"/>
      <c r="AQ23" s="61"/>
      <c r="AR23" s="61"/>
      <c r="AS23" s="61"/>
      <c r="AT23" s="61"/>
      <c r="AU23" s="61"/>
      <c r="AV23" s="61"/>
      <c r="AW23" s="60">
        <f t="shared" si="4"/>
        <v>0</v>
      </c>
      <c r="AX23" s="61"/>
      <c r="AY23" s="61"/>
      <c r="AZ23" s="61"/>
      <c r="BA23" s="61"/>
      <c r="BB23" s="61"/>
      <c r="BC23" s="61"/>
      <c r="BD23" s="61"/>
      <c r="BE23" s="60">
        <f t="shared" si="5"/>
        <v>0</v>
      </c>
      <c r="BF23" s="60">
        <f t="shared" si="6"/>
        <v>0</v>
      </c>
      <c r="BG23" s="61"/>
      <c r="BH23" s="61"/>
      <c r="BI23" s="61"/>
      <c r="BJ23" s="61"/>
      <c r="BK23" s="61"/>
      <c r="BL23" s="61"/>
      <c r="BM23" s="61"/>
      <c r="BN23" s="61"/>
      <c r="BO23" s="60">
        <f t="shared" si="7"/>
        <v>0</v>
      </c>
      <c r="BP23" s="61">
        <v>41.548000000000002</v>
      </c>
      <c r="BQ23" s="61">
        <v>41.548000000000002</v>
      </c>
      <c r="BR23" s="61">
        <v>41.548000000000002</v>
      </c>
      <c r="BS23" s="61">
        <v>41.548000000000002</v>
      </c>
      <c r="BT23" s="61">
        <v>41.548000000000002</v>
      </c>
      <c r="BU23" s="61">
        <v>41.548000000000002</v>
      </c>
      <c r="BV23" s="61">
        <v>41.548000000000002</v>
      </c>
      <c r="BW23" s="60">
        <f t="shared" si="8"/>
        <v>290.83600000000001</v>
      </c>
      <c r="BX23" s="61"/>
      <c r="BY23" s="61"/>
      <c r="BZ23" s="63">
        <f t="shared" si="9"/>
        <v>0</v>
      </c>
      <c r="CA23" s="65"/>
      <c r="CB23" s="65"/>
      <c r="CC23" s="65"/>
      <c r="CD23" s="65"/>
      <c r="CE23" s="65"/>
      <c r="CF23" s="65"/>
      <c r="CG23" s="65"/>
      <c r="CH23" s="60">
        <f t="shared" si="11"/>
        <v>0</v>
      </c>
      <c r="CI23" s="61"/>
      <c r="CJ23" s="67"/>
      <c r="CK23" s="67"/>
      <c r="CL23" s="67"/>
      <c r="CM23" s="60">
        <f t="shared" si="12"/>
        <v>0</v>
      </c>
      <c r="CN23" s="62"/>
      <c r="CO23" s="62"/>
      <c r="CP23" s="60">
        <f t="shared" si="13"/>
        <v>0</v>
      </c>
      <c r="CQ23" s="61"/>
      <c r="CR23" s="61"/>
      <c r="CS23" s="61"/>
      <c r="CT23" s="61"/>
      <c r="CU23" s="61"/>
      <c r="CV23" s="60">
        <f t="shared" si="14"/>
        <v>0</v>
      </c>
      <c r="CW23" s="61"/>
      <c r="CX23" s="61"/>
      <c r="CY23" s="61"/>
      <c r="CZ23" s="61"/>
      <c r="DA23" s="61"/>
      <c r="DB23" s="61"/>
      <c r="DC23" s="60">
        <f t="shared" si="15"/>
        <v>0</v>
      </c>
      <c r="DD23" s="68">
        <f t="shared" si="19"/>
        <v>0</v>
      </c>
      <c r="DE23" s="67"/>
      <c r="DF23" s="67">
        <v>116.8</v>
      </c>
      <c r="DG23" s="67">
        <v>43.65</v>
      </c>
      <c r="DH23" s="69">
        <f t="shared" si="16"/>
        <v>160.44999999999999</v>
      </c>
      <c r="DI23" s="70">
        <f t="shared" si="17"/>
        <v>2429.4440000000004</v>
      </c>
      <c r="DJ23" s="77" t="s">
        <v>86</v>
      </c>
    </row>
    <row r="24" spans="1:114" s="82" customFormat="1" x14ac:dyDescent="0.25">
      <c r="A24" t="s">
        <v>204</v>
      </c>
      <c r="B24" t="s">
        <v>6</v>
      </c>
      <c r="C24" t="s">
        <v>6</v>
      </c>
      <c r="D24" s="50" t="s">
        <v>205</v>
      </c>
      <c r="E24" s="50" t="s">
        <v>206</v>
      </c>
      <c r="F24" s="50" t="s">
        <v>207</v>
      </c>
      <c r="G24" s="50" t="s">
        <v>207</v>
      </c>
      <c r="H24" s="51" t="e">
        <f>SUMIFS([1]prev!$Q$1:$Q$630,[1]prev!$C$1:$C$630,A24,[1]prev!$E$1:$E$630,F24,[1]prev!$F$1:$F$630,G24)</f>
        <v>#VALUE!</v>
      </c>
      <c r="I24" s="52">
        <v>1490</v>
      </c>
      <c r="J24" s="72" t="s">
        <v>205</v>
      </c>
      <c r="K24" s="87" t="s">
        <v>208</v>
      </c>
      <c r="L24" s="85" t="s">
        <v>209</v>
      </c>
      <c r="M24" s="74" t="s">
        <v>210</v>
      </c>
      <c r="N24" s="74" t="s">
        <v>211</v>
      </c>
      <c r="O24" s="57" t="s">
        <v>85</v>
      </c>
      <c r="P24" s="75">
        <v>7</v>
      </c>
      <c r="Q24" s="60">
        <v>3343.5</v>
      </c>
      <c r="R24" s="60"/>
      <c r="S24" s="61"/>
      <c r="T24" s="61"/>
      <c r="U24" s="60">
        <f t="shared" si="18"/>
        <v>0</v>
      </c>
      <c r="V24" s="61"/>
      <c r="W24" s="61"/>
      <c r="X24" s="60">
        <f t="shared" ref="X24" si="21">SUM(V24:W24)</f>
        <v>0</v>
      </c>
      <c r="Y24" s="61"/>
      <c r="Z24" s="61"/>
      <c r="AA24" s="60">
        <f t="shared" si="1"/>
        <v>0</v>
      </c>
      <c r="AB24" s="61"/>
      <c r="AC24" s="61"/>
      <c r="AD24" s="62"/>
      <c r="AE24" s="61"/>
      <c r="AF24" s="61"/>
      <c r="AG24" s="63">
        <f t="shared" si="2"/>
        <v>0</v>
      </c>
      <c r="AH24" s="61"/>
      <c r="AI24" s="61"/>
      <c r="AJ24" s="61"/>
      <c r="AK24" s="61"/>
      <c r="AL24" s="61"/>
      <c r="AM24" s="61"/>
      <c r="AN24" s="61"/>
      <c r="AO24" s="60">
        <f t="shared" si="3"/>
        <v>0</v>
      </c>
      <c r="AP24" s="61"/>
      <c r="AQ24" s="61"/>
      <c r="AR24" s="61"/>
      <c r="AS24" s="61"/>
      <c r="AT24" s="61"/>
      <c r="AU24" s="61"/>
      <c r="AV24" s="61"/>
      <c r="AW24" s="60">
        <f t="shared" si="4"/>
        <v>0</v>
      </c>
      <c r="AX24" s="61"/>
      <c r="AY24" s="61"/>
      <c r="AZ24" s="61"/>
      <c r="BA24" s="61"/>
      <c r="BB24" s="61"/>
      <c r="BC24" s="61"/>
      <c r="BD24" s="61"/>
      <c r="BE24" s="60">
        <f t="shared" si="5"/>
        <v>0</v>
      </c>
      <c r="BF24" s="60">
        <f t="shared" si="6"/>
        <v>0</v>
      </c>
      <c r="BG24" s="61"/>
      <c r="BH24" s="61"/>
      <c r="BI24" s="61"/>
      <c r="BJ24" s="61"/>
      <c r="BK24" s="61"/>
      <c r="BL24" s="61"/>
      <c r="BM24" s="61"/>
      <c r="BN24" s="61"/>
      <c r="BO24" s="60">
        <f t="shared" si="7"/>
        <v>0</v>
      </c>
      <c r="BP24" s="61"/>
      <c r="BQ24" s="61"/>
      <c r="BR24" s="61"/>
      <c r="BS24" s="61"/>
      <c r="BT24" s="61"/>
      <c r="BU24" s="61"/>
      <c r="BV24" s="61"/>
      <c r="BW24" s="60">
        <f t="shared" si="8"/>
        <v>0</v>
      </c>
      <c r="BX24" s="61"/>
      <c r="BY24" s="61"/>
      <c r="BZ24" s="63">
        <f t="shared" si="9"/>
        <v>0</v>
      </c>
      <c r="CA24" s="65"/>
      <c r="CB24" s="65"/>
      <c r="CC24" s="65"/>
      <c r="CD24" s="65"/>
      <c r="CE24" s="65"/>
      <c r="CF24" s="65"/>
      <c r="CG24" s="65"/>
      <c r="CH24" s="60">
        <f t="shared" si="11"/>
        <v>0</v>
      </c>
      <c r="CI24" s="61"/>
      <c r="CJ24" s="67"/>
      <c r="CK24" s="67"/>
      <c r="CL24" s="67"/>
      <c r="CM24" s="60">
        <f t="shared" si="12"/>
        <v>0</v>
      </c>
      <c r="CN24" s="62"/>
      <c r="CO24" s="62"/>
      <c r="CP24" s="60">
        <f t="shared" si="13"/>
        <v>0</v>
      </c>
      <c r="CQ24" s="61"/>
      <c r="CR24" s="61"/>
      <c r="CS24" s="61"/>
      <c r="CT24" s="61"/>
      <c r="CU24" s="61"/>
      <c r="CV24" s="60">
        <f t="shared" si="14"/>
        <v>0</v>
      </c>
      <c r="CW24" s="61"/>
      <c r="CX24" s="61"/>
      <c r="CY24" s="61"/>
      <c r="CZ24" s="61"/>
      <c r="DA24" s="61"/>
      <c r="DB24" s="61"/>
      <c r="DC24" s="60">
        <f t="shared" si="15"/>
        <v>0</v>
      </c>
      <c r="DD24" s="68">
        <f t="shared" si="19"/>
        <v>0</v>
      </c>
      <c r="DE24" s="67"/>
      <c r="DF24" s="67">
        <v>143.86000000000001</v>
      </c>
      <c r="DG24" s="67">
        <v>49.87</v>
      </c>
      <c r="DH24" s="69">
        <f t="shared" si="16"/>
        <v>193.73000000000002</v>
      </c>
      <c r="DI24" s="70">
        <f t="shared" si="17"/>
        <v>3149.77</v>
      </c>
      <c r="DJ24" s="77" t="s">
        <v>146</v>
      </c>
    </row>
    <row r="25" spans="1:114" s="82" customFormat="1" x14ac:dyDescent="0.25">
      <c r="A25" t="s">
        <v>212</v>
      </c>
      <c r="B25" t="s">
        <v>6</v>
      </c>
      <c r="C25" t="s">
        <v>6</v>
      </c>
      <c r="D25" s="50" t="s">
        <v>213</v>
      </c>
      <c r="E25" s="50" t="s">
        <v>190</v>
      </c>
      <c r="F25" s="50" t="s">
        <v>6</v>
      </c>
      <c r="G25" s="50" t="s">
        <v>6</v>
      </c>
      <c r="H25" s="51" t="e">
        <f>SUMIFS([1]prev!$Q$1:$Q$630,[1]prev!$C$1:$C$630,A25,[1]prev!$E$1:$E$630,F25,[1]prev!$F$1:$F$630,G25)</f>
        <v>#VALUE!</v>
      </c>
      <c r="I25" s="52">
        <v>1494</v>
      </c>
      <c r="J25" s="90" t="s">
        <v>213</v>
      </c>
      <c r="K25" s="89" t="s">
        <v>191</v>
      </c>
      <c r="L25" s="55" t="s">
        <v>214</v>
      </c>
      <c r="M25" s="74" t="s">
        <v>215</v>
      </c>
      <c r="N25" s="74" t="s">
        <v>216</v>
      </c>
      <c r="O25" s="57" t="s">
        <v>85</v>
      </c>
      <c r="P25" s="75">
        <v>7</v>
      </c>
      <c r="Q25" s="59">
        <v>1800</v>
      </c>
      <c r="R25" s="60"/>
      <c r="S25" s="61"/>
      <c r="T25" s="61"/>
      <c r="U25" s="60">
        <f t="shared" si="18"/>
        <v>0</v>
      </c>
      <c r="V25" s="61"/>
      <c r="W25" s="61"/>
      <c r="X25" s="60">
        <f t="shared" si="20"/>
        <v>0</v>
      </c>
      <c r="Y25" s="61"/>
      <c r="Z25" s="61"/>
      <c r="AA25" s="60">
        <f t="shared" si="1"/>
        <v>0</v>
      </c>
      <c r="AB25" s="61"/>
      <c r="AC25" s="61"/>
      <c r="AD25" s="62"/>
      <c r="AE25" s="61"/>
      <c r="AF25" s="61"/>
      <c r="AG25" s="63">
        <f t="shared" si="2"/>
        <v>0</v>
      </c>
      <c r="AH25" s="61"/>
      <c r="AI25" s="61"/>
      <c r="AJ25" s="61"/>
      <c r="AK25" s="61"/>
      <c r="AL25" s="61"/>
      <c r="AM25" s="61"/>
      <c r="AN25" s="61"/>
      <c r="AO25" s="60">
        <f t="shared" si="3"/>
        <v>0</v>
      </c>
      <c r="AP25" s="61"/>
      <c r="AQ25" s="61"/>
      <c r="AR25" s="61"/>
      <c r="AS25" s="61"/>
      <c r="AT25" s="61"/>
      <c r="AU25" s="61"/>
      <c r="AV25" s="61"/>
      <c r="AW25" s="60">
        <f t="shared" si="4"/>
        <v>0</v>
      </c>
      <c r="AX25" s="61"/>
      <c r="AY25" s="61"/>
      <c r="AZ25" s="61"/>
      <c r="BA25" s="61"/>
      <c r="BB25" s="61"/>
      <c r="BC25" s="61"/>
      <c r="BD25" s="61"/>
      <c r="BE25" s="60">
        <f t="shared" si="5"/>
        <v>0</v>
      </c>
      <c r="BF25" s="60">
        <f t="shared" si="6"/>
        <v>0</v>
      </c>
      <c r="BG25" s="61"/>
      <c r="BH25" s="61"/>
      <c r="BI25" s="61"/>
      <c r="BJ25" s="61"/>
      <c r="BK25" s="61"/>
      <c r="BL25" s="61"/>
      <c r="BM25" s="61"/>
      <c r="BN25" s="61"/>
      <c r="BO25" s="60">
        <f t="shared" si="7"/>
        <v>0</v>
      </c>
      <c r="BP25" s="61"/>
      <c r="BQ25" s="61"/>
      <c r="BR25" s="61"/>
      <c r="BS25" s="61"/>
      <c r="BT25" s="61"/>
      <c r="BU25" s="61"/>
      <c r="BV25" s="61"/>
      <c r="BW25" s="60">
        <f t="shared" si="8"/>
        <v>0</v>
      </c>
      <c r="BX25" s="61"/>
      <c r="BY25" s="61"/>
      <c r="BZ25" s="63">
        <f t="shared" si="9"/>
        <v>0</v>
      </c>
      <c r="CA25" s="65"/>
      <c r="CB25" s="65"/>
      <c r="CC25" s="65"/>
      <c r="CD25" s="65"/>
      <c r="CE25" s="65"/>
      <c r="CF25" s="65"/>
      <c r="CG25" s="65"/>
      <c r="CH25" s="60">
        <f t="shared" si="11"/>
        <v>0</v>
      </c>
      <c r="CI25" s="61"/>
      <c r="CJ25" s="67"/>
      <c r="CK25" s="67"/>
      <c r="CL25" s="67"/>
      <c r="CM25" s="60">
        <f t="shared" si="12"/>
        <v>0</v>
      </c>
      <c r="CN25" s="62"/>
      <c r="CO25" s="62"/>
      <c r="CP25" s="60">
        <f t="shared" si="13"/>
        <v>0</v>
      </c>
      <c r="CQ25" s="61"/>
      <c r="CR25" s="61"/>
      <c r="CS25" s="61"/>
      <c r="CT25" s="61"/>
      <c r="CU25" s="61"/>
      <c r="CV25" s="60">
        <f t="shared" si="14"/>
        <v>0</v>
      </c>
      <c r="CW25" s="61"/>
      <c r="CX25" s="61"/>
      <c r="CY25" s="61"/>
      <c r="CZ25" s="61"/>
      <c r="DA25" s="61"/>
      <c r="DB25" s="61"/>
      <c r="DC25" s="60">
        <f t="shared" si="15"/>
        <v>0</v>
      </c>
      <c r="DD25" s="68">
        <f t="shared" si="19"/>
        <v>0</v>
      </c>
      <c r="DE25" s="67"/>
      <c r="DF25" s="67">
        <v>116.8</v>
      </c>
      <c r="DG25" s="67">
        <v>43.59</v>
      </c>
      <c r="DH25" s="69">
        <f t="shared" si="16"/>
        <v>160.38999999999999</v>
      </c>
      <c r="DI25" s="70">
        <f t="shared" si="17"/>
        <v>1639.6100000000001</v>
      </c>
      <c r="DJ25" s="77" t="s">
        <v>191</v>
      </c>
    </row>
    <row r="26" spans="1:114" s="82" customFormat="1" x14ac:dyDescent="0.25">
      <c r="A26" t="s">
        <v>217</v>
      </c>
      <c r="B26" t="s">
        <v>6</v>
      </c>
      <c r="C26" t="s">
        <v>6</v>
      </c>
      <c r="D26" s="50" t="s">
        <v>218</v>
      </c>
      <c r="E26" s="50" t="s">
        <v>219</v>
      </c>
      <c r="F26" s="50" t="s">
        <v>220</v>
      </c>
      <c r="G26" s="50" t="s">
        <v>220</v>
      </c>
      <c r="H26" s="51" t="e">
        <f>SUMIFS([1]prev!$Q$1:$Q$630,[1]prev!$C$1:$C$630,A26,[1]prev!$E$1:$E$630,F26,[1]prev!$F$1:$F$630,G26)</f>
        <v>#VALUE!</v>
      </c>
      <c r="I26" s="52">
        <v>1508</v>
      </c>
      <c r="J26" s="91" t="s">
        <v>218</v>
      </c>
      <c r="K26" s="87" t="s">
        <v>221</v>
      </c>
      <c r="L26" s="55" t="s">
        <v>6</v>
      </c>
      <c r="M26" s="74" t="s">
        <v>222</v>
      </c>
      <c r="N26" s="74" t="s">
        <v>223</v>
      </c>
      <c r="O26" s="57" t="s">
        <v>85</v>
      </c>
      <c r="P26" s="75">
        <v>7</v>
      </c>
      <c r="Q26" s="76">
        <v>3343.5</v>
      </c>
      <c r="R26" s="60"/>
      <c r="S26" s="61"/>
      <c r="T26" s="61"/>
      <c r="U26" s="60">
        <f t="shared" si="18"/>
        <v>0</v>
      </c>
      <c r="V26" s="61"/>
      <c r="W26" s="61"/>
      <c r="X26" s="60">
        <f t="shared" si="20"/>
        <v>0</v>
      </c>
      <c r="Y26" s="61"/>
      <c r="Z26" s="61"/>
      <c r="AA26" s="60">
        <f t="shared" si="1"/>
        <v>0</v>
      </c>
      <c r="AB26" s="61"/>
      <c r="AC26" s="61"/>
      <c r="AD26" s="62"/>
      <c r="AE26" s="61"/>
      <c r="AF26" s="61"/>
      <c r="AG26" s="63">
        <f t="shared" si="2"/>
        <v>0</v>
      </c>
      <c r="AH26" s="61"/>
      <c r="AI26" s="61"/>
      <c r="AJ26" s="61"/>
      <c r="AK26" s="61"/>
      <c r="AL26" s="61"/>
      <c r="AM26" s="61"/>
      <c r="AN26" s="61"/>
      <c r="AO26" s="60">
        <f t="shared" si="3"/>
        <v>0</v>
      </c>
      <c r="AP26" s="61"/>
      <c r="AQ26" s="61"/>
      <c r="AR26" s="61"/>
      <c r="AS26" s="61"/>
      <c r="AT26" s="61"/>
      <c r="AU26" s="61"/>
      <c r="AV26" s="61"/>
      <c r="AW26" s="60">
        <f t="shared" si="4"/>
        <v>0</v>
      </c>
      <c r="AX26" s="61"/>
      <c r="AY26" s="61"/>
      <c r="AZ26" s="61"/>
      <c r="BA26" s="61"/>
      <c r="BB26" s="61"/>
      <c r="BC26" s="61"/>
      <c r="BD26" s="61"/>
      <c r="BE26" s="60">
        <f t="shared" si="5"/>
        <v>0</v>
      </c>
      <c r="BF26" s="60">
        <f t="shared" si="6"/>
        <v>0</v>
      </c>
      <c r="BG26" s="61"/>
      <c r="BH26" s="61"/>
      <c r="BI26" s="61"/>
      <c r="BJ26" s="61"/>
      <c r="BK26" s="61"/>
      <c r="BL26" s="61"/>
      <c r="BM26" s="61"/>
      <c r="BN26" s="61"/>
      <c r="BO26" s="60">
        <f t="shared" si="7"/>
        <v>0</v>
      </c>
      <c r="BP26" s="61"/>
      <c r="BQ26" s="61"/>
      <c r="BR26" s="61"/>
      <c r="BS26" s="61"/>
      <c r="BT26" s="61"/>
      <c r="BU26" s="61"/>
      <c r="BV26" s="61"/>
      <c r="BW26" s="60">
        <f t="shared" si="8"/>
        <v>0</v>
      </c>
      <c r="BX26" s="61"/>
      <c r="BY26" s="61"/>
      <c r="BZ26" s="63">
        <f t="shared" si="9"/>
        <v>0</v>
      </c>
      <c r="CA26" s="65">
        <v>31.193580065573773</v>
      </c>
      <c r="CB26" s="65">
        <v>31.193580065573773</v>
      </c>
      <c r="CC26" s="65">
        <v>31.193580065573773</v>
      </c>
      <c r="CD26" s="65">
        <v>31.193580065573773</v>
      </c>
      <c r="CE26" s="65">
        <v>31.193580065573773</v>
      </c>
      <c r="CF26" s="65">
        <v>31.193580065573773</v>
      </c>
      <c r="CG26" s="65">
        <v>31.193580065573773</v>
      </c>
      <c r="CH26" s="60">
        <f t="shared" si="11"/>
        <v>218.35506045901641</v>
      </c>
      <c r="CI26" s="61"/>
      <c r="CJ26" s="67"/>
      <c r="CK26" s="67"/>
      <c r="CL26" s="67"/>
      <c r="CM26" s="60">
        <f t="shared" si="12"/>
        <v>0</v>
      </c>
      <c r="CN26" s="62"/>
      <c r="CO26" s="62"/>
      <c r="CP26" s="60">
        <f t="shared" si="13"/>
        <v>0</v>
      </c>
      <c r="CQ26" s="61"/>
      <c r="CR26" s="61"/>
      <c r="CS26" s="61"/>
      <c r="CT26" s="61"/>
      <c r="CU26" s="61"/>
      <c r="CV26" s="60">
        <f t="shared" si="14"/>
        <v>0</v>
      </c>
      <c r="CW26" s="61"/>
      <c r="CX26" s="61"/>
      <c r="CY26" s="61"/>
      <c r="CZ26" s="61"/>
      <c r="DA26" s="61"/>
      <c r="DB26" s="61"/>
      <c r="DC26" s="60">
        <f t="shared" si="15"/>
        <v>0</v>
      </c>
      <c r="DD26" s="68">
        <f t="shared" si="19"/>
        <v>0</v>
      </c>
      <c r="DE26" s="67"/>
      <c r="DF26" s="67">
        <v>143.86000000000001</v>
      </c>
      <c r="DG26" s="67">
        <v>49.81</v>
      </c>
      <c r="DH26" s="69">
        <f t="shared" si="16"/>
        <v>193.67000000000002</v>
      </c>
      <c r="DI26" s="70">
        <f t="shared" si="17"/>
        <v>2931.4749395409835</v>
      </c>
      <c r="DJ26" s="77" t="s">
        <v>146</v>
      </c>
    </row>
    <row r="27" spans="1:114" x14ac:dyDescent="0.25">
      <c r="A27" t="s">
        <v>224</v>
      </c>
      <c r="B27" t="s">
        <v>6</v>
      </c>
      <c r="C27" t="s">
        <v>6</v>
      </c>
      <c r="D27" s="50" t="s">
        <v>225</v>
      </c>
      <c r="E27" s="50" t="s">
        <v>226</v>
      </c>
      <c r="F27" s="50" t="s">
        <v>227</v>
      </c>
      <c r="G27" s="50" t="s">
        <v>228</v>
      </c>
      <c r="H27" s="51" t="e">
        <f>SUMIFS([1]prev!$Q$1:$Q$630,[1]prev!$C$1:$C$630,A27,[1]prev!$E$1:$E$630,F27,[1]prev!$F$1:$F$630,G27)</f>
        <v>#VALUE!</v>
      </c>
      <c r="I27" s="52">
        <v>1503</v>
      </c>
      <c r="J27" s="91" t="s">
        <v>225</v>
      </c>
      <c r="K27" s="54" t="s">
        <v>229</v>
      </c>
      <c r="L27" s="92">
        <v>2413</v>
      </c>
      <c r="M27" s="93" t="s">
        <v>230</v>
      </c>
      <c r="N27" s="93" t="s">
        <v>231</v>
      </c>
      <c r="O27" s="57" t="s">
        <v>93</v>
      </c>
      <c r="P27" s="75">
        <v>7</v>
      </c>
      <c r="Q27" s="76">
        <v>2252.1999999999998</v>
      </c>
      <c r="R27" s="60"/>
      <c r="S27" s="61"/>
      <c r="T27" s="61"/>
      <c r="U27" s="60">
        <f t="shared" si="18"/>
        <v>0</v>
      </c>
      <c r="V27" s="61"/>
      <c r="W27" s="61"/>
      <c r="X27" s="60">
        <f t="shared" si="20"/>
        <v>0</v>
      </c>
      <c r="Y27" s="61"/>
      <c r="Z27" s="61"/>
      <c r="AA27" s="60">
        <f t="shared" si="1"/>
        <v>0</v>
      </c>
      <c r="AB27" s="61"/>
      <c r="AC27" s="61"/>
      <c r="AD27" s="62"/>
      <c r="AE27" s="61"/>
      <c r="AF27" s="61"/>
      <c r="AG27" s="63">
        <f t="shared" si="2"/>
        <v>0</v>
      </c>
      <c r="AH27" s="61"/>
      <c r="AI27" s="61"/>
      <c r="AJ27" s="61"/>
      <c r="AK27" s="61"/>
      <c r="AL27" s="61"/>
      <c r="AM27" s="61"/>
      <c r="AN27" s="61"/>
      <c r="AO27" s="60">
        <f t="shared" si="3"/>
        <v>0</v>
      </c>
      <c r="AP27" s="61"/>
      <c r="AQ27" s="61"/>
      <c r="AR27" s="61"/>
      <c r="AS27" s="61"/>
      <c r="AT27" s="61"/>
      <c r="AU27" s="61"/>
      <c r="AV27" s="61"/>
      <c r="AW27" s="60">
        <f t="shared" si="4"/>
        <v>0</v>
      </c>
      <c r="AX27" s="61"/>
      <c r="AY27" s="61"/>
      <c r="AZ27" s="61"/>
      <c r="BA27" s="61"/>
      <c r="BB27" s="61"/>
      <c r="BC27" s="61"/>
      <c r="BD27" s="61"/>
      <c r="BE27" s="60">
        <f t="shared" si="5"/>
        <v>0</v>
      </c>
      <c r="BF27" s="60">
        <f t="shared" si="6"/>
        <v>0</v>
      </c>
      <c r="BG27" s="61">
        <v>249.23</v>
      </c>
      <c r="BH27" s="61">
        <v>249.23</v>
      </c>
      <c r="BI27" s="61"/>
      <c r="BJ27" s="61"/>
      <c r="BK27" s="61"/>
      <c r="BL27" s="61"/>
      <c r="BM27" s="61"/>
      <c r="BN27" s="61"/>
      <c r="BO27" s="60">
        <f t="shared" si="7"/>
        <v>498.46</v>
      </c>
      <c r="BP27" s="61"/>
      <c r="BQ27" s="61"/>
      <c r="BR27" s="61"/>
      <c r="BS27" s="61"/>
      <c r="BT27" s="61"/>
      <c r="BU27" s="61"/>
      <c r="BV27" s="61"/>
      <c r="BW27" s="60">
        <f t="shared" si="8"/>
        <v>0</v>
      </c>
      <c r="BX27" s="61"/>
      <c r="BY27" s="61"/>
      <c r="BZ27" s="63">
        <f t="shared" si="9"/>
        <v>0</v>
      </c>
      <c r="CA27" s="65"/>
      <c r="CB27" s="65"/>
      <c r="CC27" s="65"/>
      <c r="CD27" s="65"/>
      <c r="CE27" s="65"/>
      <c r="CF27" s="65"/>
      <c r="CG27" s="65"/>
      <c r="CH27" s="60">
        <f t="shared" si="11"/>
        <v>0</v>
      </c>
      <c r="CI27" s="61"/>
      <c r="CJ27" s="67"/>
      <c r="CK27" s="67"/>
      <c r="CL27" s="67"/>
      <c r="CM27" s="60">
        <f t="shared" si="12"/>
        <v>0</v>
      </c>
      <c r="CN27" s="62"/>
      <c r="CO27" s="62"/>
      <c r="CP27" s="60">
        <f t="shared" si="13"/>
        <v>0</v>
      </c>
      <c r="CQ27" s="61"/>
      <c r="CR27" s="61"/>
      <c r="CS27" s="61"/>
      <c r="CT27" s="61"/>
      <c r="CU27" s="61"/>
      <c r="CV27" s="60">
        <f t="shared" si="14"/>
        <v>0</v>
      </c>
      <c r="CW27" s="61"/>
      <c r="CX27" s="61"/>
      <c r="CY27" s="61"/>
      <c r="CZ27" s="61"/>
      <c r="DA27" s="61"/>
      <c r="DB27" s="61"/>
      <c r="DC27" s="60">
        <f t="shared" si="15"/>
        <v>0</v>
      </c>
      <c r="DD27" s="68">
        <f t="shared" si="19"/>
        <v>0</v>
      </c>
      <c r="DE27" s="67"/>
      <c r="DF27" s="67">
        <v>0</v>
      </c>
      <c r="DG27" s="67">
        <v>29.06</v>
      </c>
      <c r="DH27" s="69">
        <f t="shared" si="16"/>
        <v>29.06</v>
      </c>
      <c r="DI27" s="70">
        <f t="shared" si="17"/>
        <v>1724.6799999999998</v>
      </c>
      <c r="DJ27" s="77" t="s">
        <v>86</v>
      </c>
    </row>
    <row r="28" spans="1:114" x14ac:dyDescent="0.25">
      <c r="A28" t="s">
        <v>232</v>
      </c>
      <c r="B28" t="s">
        <v>6</v>
      </c>
      <c r="C28" t="s">
        <v>6</v>
      </c>
      <c r="D28" s="50" t="s">
        <v>233</v>
      </c>
      <c r="E28" s="50" t="s">
        <v>234</v>
      </c>
      <c r="F28" s="50" t="s">
        <v>235</v>
      </c>
      <c r="G28" s="50" t="s">
        <v>236</v>
      </c>
      <c r="H28" s="51" t="e">
        <f>SUMIFS([1]prev!$Q$1:$Q$630,[1]prev!$C$1:$C$630,A28,[1]prev!$E$1:$E$630,F28,[1]prev!$F$1:$F$630,G28)</f>
        <v>#VALUE!</v>
      </c>
      <c r="I28" s="52">
        <v>1504</v>
      </c>
      <c r="J28" s="91" t="s">
        <v>233</v>
      </c>
      <c r="K28" s="54" t="s">
        <v>237</v>
      </c>
      <c r="L28" s="92">
        <v>2416</v>
      </c>
      <c r="M28" s="93" t="s">
        <v>238</v>
      </c>
      <c r="N28" s="93" t="s">
        <v>239</v>
      </c>
      <c r="O28" s="57" t="s">
        <v>93</v>
      </c>
      <c r="P28" s="75">
        <v>7</v>
      </c>
      <c r="Q28" s="60">
        <v>3274.5</v>
      </c>
      <c r="R28" s="60"/>
      <c r="S28" s="61"/>
      <c r="T28" s="61"/>
      <c r="U28" s="60">
        <f t="shared" si="18"/>
        <v>0</v>
      </c>
      <c r="V28" s="61"/>
      <c r="W28" s="61"/>
      <c r="X28" s="60">
        <f t="shared" si="20"/>
        <v>0</v>
      </c>
      <c r="Y28" s="61"/>
      <c r="Z28" s="61"/>
      <c r="AA28" s="60">
        <f t="shared" si="1"/>
        <v>0</v>
      </c>
      <c r="AB28" s="61"/>
      <c r="AC28" s="61"/>
      <c r="AD28" s="62"/>
      <c r="AE28" s="61"/>
      <c r="AF28" s="61"/>
      <c r="AG28" s="63">
        <f t="shared" si="2"/>
        <v>0</v>
      </c>
      <c r="AH28" s="61"/>
      <c r="AI28" s="61"/>
      <c r="AJ28" s="61"/>
      <c r="AK28" s="61"/>
      <c r="AL28" s="61"/>
      <c r="AM28" s="61"/>
      <c r="AN28" s="61"/>
      <c r="AO28" s="60">
        <f t="shared" si="3"/>
        <v>0</v>
      </c>
      <c r="AP28" s="61"/>
      <c r="AQ28" s="61"/>
      <c r="AR28" s="61"/>
      <c r="AS28" s="61"/>
      <c r="AT28" s="61"/>
      <c r="AU28" s="61"/>
      <c r="AV28" s="61"/>
      <c r="AW28" s="60">
        <f t="shared" si="4"/>
        <v>0</v>
      </c>
      <c r="AX28" s="61"/>
      <c r="AY28" s="61"/>
      <c r="AZ28" s="61"/>
      <c r="BA28" s="61"/>
      <c r="BB28" s="61"/>
      <c r="BC28" s="61"/>
      <c r="BD28" s="61"/>
      <c r="BE28" s="60">
        <f t="shared" si="5"/>
        <v>0</v>
      </c>
      <c r="BF28" s="60">
        <f t="shared" si="6"/>
        <v>0</v>
      </c>
      <c r="BG28" s="61"/>
      <c r="BH28" s="61"/>
      <c r="BI28" s="61"/>
      <c r="BJ28" s="61"/>
      <c r="BK28" s="61"/>
      <c r="BL28" s="61"/>
      <c r="BM28" s="61"/>
      <c r="BN28" s="61"/>
      <c r="BO28" s="60">
        <f t="shared" si="7"/>
        <v>0</v>
      </c>
      <c r="BP28" s="61"/>
      <c r="BQ28" s="61"/>
      <c r="BR28" s="61"/>
      <c r="BS28" s="61"/>
      <c r="BT28" s="61"/>
      <c r="BU28" s="61"/>
      <c r="BV28" s="61"/>
      <c r="BW28" s="60">
        <f t="shared" si="8"/>
        <v>0</v>
      </c>
      <c r="BX28" s="61"/>
      <c r="BY28" s="61"/>
      <c r="BZ28" s="63">
        <f t="shared" si="9"/>
        <v>0</v>
      </c>
      <c r="CA28" s="65"/>
      <c r="CB28" s="65"/>
      <c r="CC28" s="65"/>
      <c r="CD28" s="65"/>
      <c r="CE28" s="65"/>
      <c r="CF28" s="65"/>
      <c r="CG28" s="65"/>
      <c r="CH28" s="60">
        <f t="shared" si="11"/>
        <v>0</v>
      </c>
      <c r="CI28" s="61"/>
      <c r="CJ28" s="67"/>
      <c r="CK28" s="67"/>
      <c r="CL28" s="67"/>
      <c r="CM28" s="60">
        <f t="shared" si="12"/>
        <v>0</v>
      </c>
      <c r="CN28" s="62"/>
      <c r="CO28" s="62"/>
      <c r="CP28" s="60">
        <f t="shared" si="13"/>
        <v>0</v>
      </c>
      <c r="CQ28" s="61"/>
      <c r="CR28" s="61"/>
      <c r="CS28" s="61"/>
      <c r="CT28" s="61"/>
      <c r="CU28" s="61"/>
      <c r="CV28" s="60">
        <f t="shared" si="14"/>
        <v>0</v>
      </c>
      <c r="CW28" s="61"/>
      <c r="CX28" s="61"/>
      <c r="CY28" s="61"/>
      <c r="CZ28" s="61"/>
      <c r="DA28" s="61"/>
      <c r="DB28" s="61"/>
      <c r="DC28" s="60">
        <f t="shared" si="15"/>
        <v>0</v>
      </c>
      <c r="DD28" s="68">
        <f t="shared" si="19"/>
        <v>0</v>
      </c>
      <c r="DE28" s="67"/>
      <c r="DF28" s="67">
        <v>116.8</v>
      </c>
      <c r="DG28" s="67">
        <v>43.59</v>
      </c>
      <c r="DH28" s="69">
        <f t="shared" si="16"/>
        <v>160.38999999999999</v>
      </c>
      <c r="DI28" s="70">
        <f t="shared" si="17"/>
        <v>3114.11</v>
      </c>
      <c r="DJ28" s="77" t="s">
        <v>86</v>
      </c>
    </row>
    <row r="29" spans="1:114" s="82" customFormat="1" x14ac:dyDescent="0.25">
      <c r="A29" t="s">
        <v>240</v>
      </c>
      <c r="B29" t="s">
        <v>6</v>
      </c>
      <c r="C29" t="s">
        <v>6</v>
      </c>
      <c r="D29" s="50" t="s">
        <v>241</v>
      </c>
      <c r="E29" s="50" t="s">
        <v>242</v>
      </c>
      <c r="F29" s="50" t="s">
        <v>6</v>
      </c>
      <c r="G29" s="50" t="s">
        <v>6</v>
      </c>
      <c r="H29" s="51" t="e">
        <f>SUMIFS([1]prev!$Q$1:$Q$630,[1]prev!$C$1:$C$630,A29,[1]prev!$E$1:$E$630,F29,[1]prev!$F$1:$F$630,G29)</f>
        <v>#VALUE!</v>
      </c>
      <c r="I29" s="52">
        <v>1505</v>
      </c>
      <c r="J29" s="94" t="s">
        <v>241</v>
      </c>
      <c r="K29" s="95" t="s">
        <v>243</v>
      </c>
      <c r="L29" s="96" t="s">
        <v>244</v>
      </c>
      <c r="M29" s="93" t="s">
        <v>245</v>
      </c>
      <c r="N29" s="93" t="s">
        <v>246</v>
      </c>
      <c r="O29" s="57" t="s">
        <v>93</v>
      </c>
      <c r="P29" s="75">
        <v>7</v>
      </c>
      <c r="Q29" s="76">
        <v>2308</v>
      </c>
      <c r="R29" s="60"/>
      <c r="S29" s="61"/>
      <c r="T29" s="61"/>
      <c r="U29" s="60">
        <f t="shared" si="18"/>
        <v>0</v>
      </c>
      <c r="V29" s="61"/>
      <c r="W29" s="61"/>
      <c r="X29" s="60">
        <f t="shared" si="20"/>
        <v>0</v>
      </c>
      <c r="Y29" s="61"/>
      <c r="Z29" s="61"/>
      <c r="AA29" s="60">
        <f t="shared" si="1"/>
        <v>0</v>
      </c>
      <c r="AB29" s="61"/>
      <c r="AC29" s="61"/>
      <c r="AD29" s="62"/>
      <c r="AE29" s="61"/>
      <c r="AF29" s="61"/>
      <c r="AG29" s="63">
        <f t="shared" si="2"/>
        <v>0</v>
      </c>
      <c r="AH29" s="61"/>
      <c r="AI29" s="61"/>
      <c r="AJ29" s="61"/>
      <c r="AK29" s="61"/>
      <c r="AL29" s="61"/>
      <c r="AM29" s="61"/>
      <c r="AN29" s="61"/>
      <c r="AO29" s="60">
        <f t="shared" si="3"/>
        <v>0</v>
      </c>
      <c r="AP29" s="61"/>
      <c r="AQ29" s="61"/>
      <c r="AR29" s="61"/>
      <c r="AS29" s="61"/>
      <c r="AT29" s="61"/>
      <c r="AU29" s="61"/>
      <c r="AV29" s="61"/>
      <c r="AW29" s="60">
        <f t="shared" si="4"/>
        <v>0</v>
      </c>
      <c r="AX29" s="61"/>
      <c r="AY29" s="61"/>
      <c r="AZ29" s="61"/>
      <c r="BA29" s="61"/>
      <c r="BB29" s="61"/>
      <c r="BC29" s="61"/>
      <c r="BD29" s="61"/>
      <c r="BE29" s="60">
        <f t="shared" si="5"/>
        <v>0</v>
      </c>
      <c r="BF29" s="60">
        <f t="shared" si="6"/>
        <v>0</v>
      </c>
      <c r="BG29" s="61"/>
      <c r="BH29" s="61"/>
      <c r="BI29" s="61"/>
      <c r="BJ29" s="61"/>
      <c r="BK29" s="61"/>
      <c r="BL29" s="61"/>
      <c r="BM29" s="61"/>
      <c r="BN29" s="61"/>
      <c r="BO29" s="60">
        <f t="shared" si="7"/>
        <v>0</v>
      </c>
      <c r="BP29" s="61"/>
      <c r="BQ29" s="61"/>
      <c r="BR29" s="61"/>
      <c r="BS29" s="61"/>
      <c r="BT29" s="61"/>
      <c r="BU29" s="61"/>
      <c r="BV29" s="61"/>
      <c r="BW29" s="60">
        <f t="shared" si="8"/>
        <v>0</v>
      </c>
      <c r="BX29" s="61"/>
      <c r="BY29" s="61"/>
      <c r="BZ29" s="63">
        <f t="shared" si="9"/>
        <v>0</v>
      </c>
      <c r="CA29" s="65"/>
      <c r="CB29" s="65"/>
      <c r="CC29" s="65"/>
      <c r="CD29" s="65"/>
      <c r="CE29" s="65"/>
      <c r="CF29" s="65"/>
      <c r="CG29" s="65"/>
      <c r="CH29" s="60">
        <f t="shared" si="11"/>
        <v>0</v>
      </c>
      <c r="CI29" s="61"/>
      <c r="CJ29" s="67"/>
      <c r="CK29" s="67"/>
      <c r="CL29" s="67"/>
      <c r="CM29" s="60">
        <f t="shared" si="12"/>
        <v>0</v>
      </c>
      <c r="CN29" s="62"/>
      <c r="CO29" s="62"/>
      <c r="CP29" s="60">
        <f t="shared" si="13"/>
        <v>0</v>
      </c>
      <c r="CQ29" s="61"/>
      <c r="CR29" s="61"/>
      <c r="CS29" s="61"/>
      <c r="CT29" s="61"/>
      <c r="CU29" s="61"/>
      <c r="CV29" s="60">
        <f t="shared" si="14"/>
        <v>0</v>
      </c>
      <c r="CW29" s="61"/>
      <c r="CX29" s="61"/>
      <c r="CY29" s="61"/>
      <c r="CZ29" s="61"/>
      <c r="DA29" s="61"/>
      <c r="DB29" s="61"/>
      <c r="DC29" s="60">
        <f t="shared" si="15"/>
        <v>0</v>
      </c>
      <c r="DD29" s="68">
        <f t="shared" si="19"/>
        <v>0</v>
      </c>
      <c r="DE29" s="67"/>
      <c r="DF29" s="67">
        <v>118.32</v>
      </c>
      <c r="DG29" s="67">
        <v>43.94</v>
      </c>
      <c r="DH29" s="69">
        <f t="shared" si="16"/>
        <v>162.26</v>
      </c>
      <c r="DI29" s="70">
        <f t="shared" si="17"/>
        <v>2145.7399999999998</v>
      </c>
      <c r="DJ29" s="77" t="s">
        <v>94</v>
      </c>
    </row>
    <row r="30" spans="1:114" s="82" customFormat="1" x14ac:dyDescent="0.25">
      <c r="A30" t="s">
        <v>247</v>
      </c>
      <c r="B30" t="s">
        <v>6</v>
      </c>
      <c r="C30" t="s">
        <v>6</v>
      </c>
      <c r="D30" s="50" t="s">
        <v>248</v>
      </c>
      <c r="E30" s="50" t="s">
        <v>249</v>
      </c>
      <c r="F30" s="50" t="s">
        <v>250</v>
      </c>
      <c r="G30" s="50" t="s">
        <v>251</v>
      </c>
      <c r="H30" s="51" t="e">
        <f>SUMIFS([1]prev!$Q$1:$Q$630,[1]prev!$C$1:$C$630,A30,[1]prev!$E$1:$E$630,F30,[1]prev!$F$1:$F$630,G30)</f>
        <v>#VALUE!</v>
      </c>
      <c r="I30" s="52">
        <v>1506</v>
      </c>
      <c r="J30" s="94" t="s">
        <v>248</v>
      </c>
      <c r="K30" s="79" t="s">
        <v>252</v>
      </c>
      <c r="L30" s="96" t="s">
        <v>253</v>
      </c>
      <c r="M30" s="93" t="s">
        <v>254</v>
      </c>
      <c r="N30" s="93" t="s">
        <v>255</v>
      </c>
      <c r="O30" s="57" t="s">
        <v>93</v>
      </c>
      <c r="P30" s="75">
        <v>7</v>
      </c>
      <c r="Q30" s="60">
        <v>2365.6999999999998</v>
      </c>
      <c r="R30" s="60"/>
      <c r="S30" s="61"/>
      <c r="T30" s="61"/>
      <c r="U30" s="60">
        <f t="shared" si="18"/>
        <v>0</v>
      </c>
      <c r="V30" s="61"/>
      <c r="W30" s="61"/>
      <c r="X30" s="60">
        <f t="shared" si="20"/>
        <v>0</v>
      </c>
      <c r="Y30" s="61"/>
      <c r="Z30" s="61"/>
      <c r="AA30" s="60">
        <f t="shared" si="1"/>
        <v>0</v>
      </c>
      <c r="AB30" s="61"/>
      <c r="AC30" s="61"/>
      <c r="AD30" s="62"/>
      <c r="AE30" s="61"/>
      <c r="AF30" s="61"/>
      <c r="AG30" s="63">
        <f t="shared" si="2"/>
        <v>0</v>
      </c>
      <c r="AH30" s="61"/>
      <c r="AI30" s="61"/>
      <c r="AJ30" s="61"/>
      <c r="AK30" s="61"/>
      <c r="AL30" s="61"/>
      <c r="AM30" s="61"/>
      <c r="AN30" s="61"/>
      <c r="AO30" s="60">
        <f t="shared" si="3"/>
        <v>0</v>
      </c>
      <c r="AP30" s="61"/>
      <c r="AQ30" s="61"/>
      <c r="AR30" s="61"/>
      <c r="AS30" s="61"/>
      <c r="AT30" s="61"/>
      <c r="AU30" s="61"/>
      <c r="AV30" s="61"/>
      <c r="AW30" s="60">
        <f t="shared" si="4"/>
        <v>0</v>
      </c>
      <c r="AX30" s="61"/>
      <c r="AY30" s="61"/>
      <c r="AZ30" s="61"/>
      <c r="BA30" s="61"/>
      <c r="BB30" s="61"/>
      <c r="BC30" s="61"/>
      <c r="BD30" s="61"/>
      <c r="BE30" s="60">
        <f t="shared" si="5"/>
        <v>0</v>
      </c>
      <c r="BF30" s="60">
        <f t="shared" si="6"/>
        <v>0</v>
      </c>
      <c r="BG30" s="61"/>
      <c r="BH30" s="61"/>
      <c r="BI30" s="61"/>
      <c r="BJ30" s="61"/>
      <c r="BK30" s="61"/>
      <c r="BL30" s="61"/>
      <c r="BM30" s="61"/>
      <c r="BN30" s="61"/>
      <c r="BO30" s="60">
        <f t="shared" si="7"/>
        <v>0</v>
      </c>
      <c r="BP30" s="61"/>
      <c r="BQ30" s="61"/>
      <c r="BR30" s="61"/>
      <c r="BS30" s="61"/>
      <c r="BT30" s="61"/>
      <c r="BU30" s="61"/>
      <c r="BV30" s="61"/>
      <c r="BW30" s="60">
        <f t="shared" si="8"/>
        <v>0</v>
      </c>
      <c r="BX30" s="61"/>
      <c r="BY30" s="61"/>
      <c r="BZ30" s="63">
        <f t="shared" si="9"/>
        <v>0</v>
      </c>
      <c r="CA30" s="65"/>
      <c r="CB30" s="65"/>
      <c r="CC30" s="65"/>
      <c r="CD30" s="65"/>
      <c r="CE30" s="65"/>
      <c r="CF30" s="65"/>
      <c r="CG30" s="65"/>
      <c r="CH30" s="60">
        <f t="shared" si="11"/>
        <v>0</v>
      </c>
      <c r="CI30" s="61"/>
      <c r="CJ30" s="67"/>
      <c r="CK30" s="67"/>
      <c r="CL30" s="67"/>
      <c r="CM30" s="60">
        <f t="shared" si="12"/>
        <v>0</v>
      </c>
      <c r="CN30" s="62"/>
      <c r="CO30" s="62"/>
      <c r="CP30" s="60">
        <f t="shared" si="13"/>
        <v>0</v>
      </c>
      <c r="CQ30" s="61"/>
      <c r="CR30" s="61"/>
      <c r="CS30" s="61"/>
      <c r="CT30" s="61"/>
      <c r="CU30" s="61"/>
      <c r="CV30" s="60">
        <f t="shared" si="14"/>
        <v>0</v>
      </c>
      <c r="CW30" s="61"/>
      <c r="CX30" s="61"/>
      <c r="CY30" s="61"/>
      <c r="CZ30" s="61"/>
      <c r="DA30" s="61"/>
      <c r="DB30" s="61"/>
      <c r="DC30" s="60">
        <f t="shared" si="15"/>
        <v>0</v>
      </c>
      <c r="DD30" s="68">
        <f t="shared" si="19"/>
        <v>0</v>
      </c>
      <c r="DE30" s="67"/>
      <c r="DF30" s="67">
        <v>116.8</v>
      </c>
      <c r="DG30" s="67">
        <v>43.59</v>
      </c>
      <c r="DH30" s="69">
        <f t="shared" si="16"/>
        <v>160.38999999999999</v>
      </c>
      <c r="DI30" s="70">
        <f t="shared" si="17"/>
        <v>2205.31</v>
      </c>
      <c r="DJ30" s="77" t="s">
        <v>86</v>
      </c>
    </row>
    <row r="31" spans="1:114" s="82" customFormat="1" x14ac:dyDescent="0.25">
      <c r="A31" t="s">
        <v>256</v>
      </c>
      <c r="B31" t="s">
        <v>6</v>
      </c>
      <c r="C31" t="s">
        <v>6</v>
      </c>
      <c r="D31" s="50" t="s">
        <v>257</v>
      </c>
      <c r="E31" s="50" t="s">
        <v>258</v>
      </c>
      <c r="F31" s="50" t="s">
        <v>6</v>
      </c>
      <c r="G31" s="50" t="s">
        <v>6</v>
      </c>
      <c r="H31" s="51" t="e">
        <f>SUMIFS([1]prev!$Q$1:$Q$630,[1]prev!$C$1:$C$630,A31,[1]prev!$E$1:$E$630,F31,[1]prev!$F$1:$F$630,G31)</f>
        <v>#VALUE!</v>
      </c>
      <c r="I31" s="52">
        <v>1510</v>
      </c>
      <c r="J31" s="94" t="s">
        <v>257</v>
      </c>
      <c r="K31" s="95" t="s">
        <v>259</v>
      </c>
      <c r="L31" s="96" t="s">
        <v>6</v>
      </c>
      <c r="M31" s="93" t="s">
        <v>260</v>
      </c>
      <c r="N31" s="93" t="s">
        <v>261</v>
      </c>
      <c r="O31" s="57" t="s">
        <v>85</v>
      </c>
      <c r="P31" s="75">
        <v>7</v>
      </c>
      <c r="Q31" s="76">
        <v>3358</v>
      </c>
      <c r="R31" s="60"/>
      <c r="S31" s="61"/>
      <c r="T31" s="61"/>
      <c r="U31" s="60">
        <f t="shared" si="18"/>
        <v>0</v>
      </c>
      <c r="V31" s="61"/>
      <c r="W31" s="61"/>
      <c r="X31" s="60">
        <f t="shared" si="20"/>
        <v>0</v>
      </c>
      <c r="Y31" s="61"/>
      <c r="Z31" s="61"/>
      <c r="AA31" s="60">
        <f t="shared" si="1"/>
        <v>0</v>
      </c>
      <c r="AB31" s="61"/>
      <c r="AC31" s="61"/>
      <c r="AD31" s="62"/>
      <c r="AE31" s="61"/>
      <c r="AF31" s="61"/>
      <c r="AG31" s="63">
        <f t="shared" si="2"/>
        <v>0</v>
      </c>
      <c r="AH31" s="61"/>
      <c r="AI31" s="61"/>
      <c r="AJ31" s="61"/>
      <c r="AK31" s="61"/>
      <c r="AL31" s="61"/>
      <c r="AM31" s="61"/>
      <c r="AN31" s="61"/>
      <c r="AO31" s="60">
        <f t="shared" si="3"/>
        <v>0</v>
      </c>
      <c r="AP31" s="61"/>
      <c r="AQ31" s="61"/>
      <c r="AR31" s="61"/>
      <c r="AS31" s="61"/>
      <c r="AT31" s="61"/>
      <c r="AU31" s="61"/>
      <c r="AV31" s="61"/>
      <c r="AW31" s="60">
        <f t="shared" si="4"/>
        <v>0</v>
      </c>
      <c r="AX31" s="61"/>
      <c r="AY31" s="61"/>
      <c r="AZ31" s="61"/>
      <c r="BA31" s="61"/>
      <c r="BB31" s="61"/>
      <c r="BC31" s="61"/>
      <c r="BD31" s="61"/>
      <c r="BE31" s="60">
        <f t="shared" si="5"/>
        <v>0</v>
      </c>
      <c r="BF31" s="60">
        <f t="shared" si="6"/>
        <v>0</v>
      </c>
      <c r="BG31" s="61"/>
      <c r="BH31" s="61"/>
      <c r="BI31" s="61"/>
      <c r="BJ31" s="61"/>
      <c r="BK31" s="61"/>
      <c r="BL31" s="61"/>
      <c r="BM31" s="61"/>
      <c r="BN31" s="61"/>
      <c r="BO31" s="60">
        <f t="shared" si="7"/>
        <v>0</v>
      </c>
      <c r="BP31" s="61">
        <v>41.948</v>
      </c>
      <c r="BQ31" s="61">
        <v>41.948</v>
      </c>
      <c r="BR31" s="61">
        <v>41.948</v>
      </c>
      <c r="BS31" s="61">
        <v>41.948</v>
      </c>
      <c r="BT31" s="61">
        <v>41.948</v>
      </c>
      <c r="BU31" s="61">
        <v>41.948</v>
      </c>
      <c r="BV31" s="61">
        <v>41.948</v>
      </c>
      <c r="BW31" s="60">
        <f t="shared" si="8"/>
        <v>293.63600000000002</v>
      </c>
      <c r="BX31" s="61"/>
      <c r="BY31" s="61"/>
      <c r="BZ31" s="63">
        <f t="shared" si="9"/>
        <v>0</v>
      </c>
      <c r="CA31" s="65"/>
      <c r="CB31" s="65"/>
      <c r="CC31" s="65"/>
      <c r="CD31" s="65"/>
      <c r="CE31" s="65"/>
      <c r="CF31" s="65"/>
      <c r="CG31" s="65"/>
      <c r="CH31" s="60">
        <f t="shared" si="11"/>
        <v>0</v>
      </c>
      <c r="CI31" s="61"/>
      <c r="CJ31" s="67"/>
      <c r="CK31" s="67"/>
      <c r="CL31" s="67"/>
      <c r="CM31" s="60">
        <f t="shared" si="12"/>
        <v>0</v>
      </c>
      <c r="CN31" s="62"/>
      <c r="CO31" s="62"/>
      <c r="CP31" s="60">
        <f t="shared" si="13"/>
        <v>0</v>
      </c>
      <c r="CQ31" s="61"/>
      <c r="CR31" s="61"/>
      <c r="CS31" s="61"/>
      <c r="CT31" s="61"/>
      <c r="CU31" s="61"/>
      <c r="CV31" s="60">
        <f t="shared" si="14"/>
        <v>0</v>
      </c>
      <c r="CW31" s="61"/>
      <c r="CX31" s="61"/>
      <c r="CY31" s="61"/>
      <c r="CZ31" s="61"/>
      <c r="DA31" s="61"/>
      <c r="DB31" s="61"/>
      <c r="DC31" s="60">
        <f t="shared" si="15"/>
        <v>0</v>
      </c>
      <c r="DD31" s="68">
        <f t="shared" si="19"/>
        <v>0</v>
      </c>
      <c r="DE31" s="67"/>
      <c r="DF31" s="67">
        <v>118.32</v>
      </c>
      <c r="DG31" s="67">
        <v>43.94</v>
      </c>
      <c r="DH31" s="69">
        <f t="shared" si="16"/>
        <v>162.26</v>
      </c>
      <c r="DI31" s="70">
        <f t="shared" si="17"/>
        <v>2902.1040000000003</v>
      </c>
      <c r="DJ31" s="77" t="s">
        <v>94</v>
      </c>
    </row>
    <row r="32" spans="1:114" s="82" customFormat="1" x14ac:dyDescent="0.25">
      <c r="A32" t="s">
        <v>262</v>
      </c>
      <c r="B32" t="s">
        <v>6</v>
      </c>
      <c r="C32" t="s">
        <v>6</v>
      </c>
      <c r="D32" s="50" t="s">
        <v>263</v>
      </c>
      <c r="E32" s="50" t="s">
        <v>264</v>
      </c>
      <c r="F32" s="50" t="s">
        <v>265</v>
      </c>
      <c r="G32" s="50" t="s">
        <v>265</v>
      </c>
      <c r="H32" s="51" t="e">
        <f>SUMIFS([1]prev!$Q$1:$Q$630,[1]prev!$C$1:$C$630,A32,[1]prev!$E$1:$E$630,F32,[1]prev!$F$1:$F$630,G32)</f>
        <v>#VALUE!</v>
      </c>
      <c r="I32" s="52">
        <v>1525</v>
      </c>
      <c r="J32" s="94" t="s">
        <v>263</v>
      </c>
      <c r="K32" s="95" t="s">
        <v>266</v>
      </c>
      <c r="L32" s="97" t="s">
        <v>6</v>
      </c>
      <c r="M32" s="93" t="s">
        <v>267</v>
      </c>
      <c r="N32" s="93" t="s">
        <v>268</v>
      </c>
      <c r="O32" s="57" t="s">
        <v>269</v>
      </c>
      <c r="P32" s="75">
        <v>7</v>
      </c>
      <c r="Q32" s="76">
        <v>3643.5</v>
      </c>
      <c r="R32" s="60"/>
      <c r="S32" s="61"/>
      <c r="T32" s="61"/>
      <c r="U32" s="60">
        <f t="shared" si="18"/>
        <v>0</v>
      </c>
      <c r="V32" s="61"/>
      <c r="W32" s="61"/>
      <c r="X32" s="60">
        <f t="shared" si="20"/>
        <v>0</v>
      </c>
      <c r="Y32" s="61"/>
      <c r="Z32" s="61"/>
      <c r="AA32" s="60">
        <f t="shared" si="1"/>
        <v>0</v>
      </c>
      <c r="AB32" s="61"/>
      <c r="AC32" s="61"/>
      <c r="AD32" s="62"/>
      <c r="AE32" s="61"/>
      <c r="AF32" s="61"/>
      <c r="AG32" s="63">
        <f t="shared" si="2"/>
        <v>0</v>
      </c>
      <c r="AH32" s="61"/>
      <c r="AI32" s="61"/>
      <c r="AJ32" s="61"/>
      <c r="AK32" s="61"/>
      <c r="AL32" s="61"/>
      <c r="AM32" s="61"/>
      <c r="AN32" s="61"/>
      <c r="AO32" s="60">
        <f t="shared" si="3"/>
        <v>0</v>
      </c>
      <c r="AP32" s="61"/>
      <c r="AQ32" s="61"/>
      <c r="AR32" s="61"/>
      <c r="AS32" s="61"/>
      <c r="AT32" s="61"/>
      <c r="AU32" s="61"/>
      <c r="AV32" s="61"/>
      <c r="AW32" s="60">
        <f t="shared" si="4"/>
        <v>0</v>
      </c>
      <c r="AX32" s="61"/>
      <c r="AY32" s="61"/>
      <c r="AZ32" s="61"/>
      <c r="BA32" s="61"/>
      <c r="BB32" s="61"/>
      <c r="BC32" s="61"/>
      <c r="BD32" s="61"/>
      <c r="BE32" s="60">
        <f t="shared" si="5"/>
        <v>0</v>
      </c>
      <c r="BF32" s="60">
        <f t="shared" si="6"/>
        <v>0</v>
      </c>
      <c r="BG32" s="61"/>
      <c r="BH32" s="61"/>
      <c r="BI32" s="61"/>
      <c r="BJ32" s="61"/>
      <c r="BK32" s="61"/>
      <c r="BL32" s="61"/>
      <c r="BM32" s="61"/>
      <c r="BN32" s="61"/>
      <c r="BO32" s="60">
        <f t="shared" si="7"/>
        <v>0</v>
      </c>
      <c r="BP32" s="61"/>
      <c r="BQ32" s="61"/>
      <c r="BR32" s="61"/>
      <c r="BS32" s="61"/>
      <c r="BT32" s="61"/>
      <c r="BU32" s="61"/>
      <c r="BV32" s="61"/>
      <c r="BW32" s="60">
        <f t="shared" si="8"/>
        <v>0</v>
      </c>
      <c r="BX32" s="61"/>
      <c r="BY32" s="61"/>
      <c r="BZ32" s="63">
        <f t="shared" si="9"/>
        <v>0</v>
      </c>
      <c r="CA32" s="65"/>
      <c r="CB32" s="65"/>
      <c r="CC32" s="65"/>
      <c r="CD32" s="65"/>
      <c r="CE32" s="65"/>
      <c r="CF32" s="65"/>
      <c r="CG32" s="65"/>
      <c r="CH32" s="60">
        <f t="shared" si="11"/>
        <v>0</v>
      </c>
      <c r="CI32" s="61"/>
      <c r="CJ32" s="67"/>
      <c r="CK32" s="67"/>
      <c r="CL32" s="67"/>
      <c r="CM32" s="60">
        <f t="shared" si="12"/>
        <v>0</v>
      </c>
      <c r="CN32" s="62"/>
      <c r="CO32" s="62"/>
      <c r="CP32" s="60">
        <f t="shared" si="13"/>
        <v>0</v>
      </c>
      <c r="CQ32" s="61"/>
      <c r="CR32" s="61"/>
      <c r="CS32" s="61"/>
      <c r="CT32" s="61"/>
      <c r="CU32" s="61"/>
      <c r="CV32" s="60">
        <f t="shared" si="14"/>
        <v>0</v>
      </c>
      <c r="CW32" s="61"/>
      <c r="CX32" s="61"/>
      <c r="CY32" s="61"/>
      <c r="CZ32" s="61"/>
      <c r="DA32" s="61"/>
      <c r="DB32" s="61"/>
      <c r="DC32" s="60">
        <f t="shared" si="15"/>
        <v>0</v>
      </c>
      <c r="DD32" s="68">
        <f t="shared" si="19"/>
        <v>0</v>
      </c>
      <c r="DE32" s="67"/>
      <c r="DF32" s="67">
        <v>143.86000000000001</v>
      </c>
      <c r="DG32" s="67">
        <v>49.81</v>
      </c>
      <c r="DH32" s="69">
        <f t="shared" si="16"/>
        <v>193.67000000000002</v>
      </c>
      <c r="DI32" s="70">
        <f t="shared" si="17"/>
        <v>3449.83</v>
      </c>
      <c r="DJ32" s="77" t="s">
        <v>146</v>
      </c>
    </row>
    <row r="33" spans="1:114" s="98" customFormat="1" x14ac:dyDescent="0.25">
      <c r="A33" t="s">
        <v>270</v>
      </c>
      <c r="B33" t="s">
        <v>6</v>
      </c>
      <c r="C33" t="s">
        <v>6</v>
      </c>
      <c r="D33" s="50" t="s">
        <v>271</v>
      </c>
      <c r="E33" s="50" t="s">
        <v>272</v>
      </c>
      <c r="F33" s="50" t="s">
        <v>273</v>
      </c>
      <c r="G33" s="50" t="s">
        <v>274</v>
      </c>
      <c r="H33" s="51" t="e">
        <f>SUMIFS([1]prev!$Q$1:$Q$630,[1]prev!$C$1:$C$630,A33,[1]prev!$E$1:$E$630,F33,[1]prev!$F$1:$F$630,G33)</f>
        <v>#VALUE!</v>
      </c>
      <c r="I33" s="52">
        <v>1526</v>
      </c>
      <c r="J33" s="72" t="s">
        <v>271</v>
      </c>
      <c r="K33" s="54" t="s">
        <v>275</v>
      </c>
      <c r="L33" s="96" t="s">
        <v>6</v>
      </c>
      <c r="M33" s="93" t="s">
        <v>276</v>
      </c>
      <c r="N33" s="93" t="s">
        <v>277</v>
      </c>
      <c r="O33" s="57" t="s">
        <v>85</v>
      </c>
      <c r="P33" s="75">
        <v>7</v>
      </c>
      <c r="Q33" s="60">
        <v>2852.66</v>
      </c>
      <c r="R33" s="60"/>
      <c r="S33" s="61"/>
      <c r="T33" s="61"/>
      <c r="U33" s="60">
        <f t="shared" si="18"/>
        <v>0</v>
      </c>
      <c r="V33" s="61"/>
      <c r="W33" s="61"/>
      <c r="X33" s="60">
        <f t="shared" si="20"/>
        <v>0</v>
      </c>
      <c r="Y33" s="61"/>
      <c r="Z33" s="61"/>
      <c r="AA33" s="60">
        <f t="shared" si="1"/>
        <v>0</v>
      </c>
      <c r="AB33" s="61"/>
      <c r="AC33" s="61"/>
      <c r="AD33" s="62"/>
      <c r="AE33" s="61"/>
      <c r="AF33" s="61"/>
      <c r="AG33" s="63">
        <f t="shared" si="2"/>
        <v>0</v>
      </c>
      <c r="AH33" s="61"/>
      <c r="AI33" s="61"/>
      <c r="AJ33" s="61"/>
      <c r="AK33" s="61"/>
      <c r="AL33" s="61"/>
      <c r="AM33" s="61"/>
      <c r="AN33" s="61"/>
      <c r="AO33" s="60">
        <f t="shared" si="3"/>
        <v>0</v>
      </c>
      <c r="AP33" s="61"/>
      <c r="AQ33" s="61"/>
      <c r="AR33" s="61"/>
      <c r="AS33" s="61"/>
      <c r="AT33" s="61"/>
      <c r="AU33" s="61"/>
      <c r="AV33" s="61"/>
      <c r="AW33" s="60">
        <f t="shared" si="4"/>
        <v>0</v>
      </c>
      <c r="AX33" s="61"/>
      <c r="AY33" s="61"/>
      <c r="AZ33" s="61"/>
      <c r="BA33" s="61"/>
      <c r="BB33" s="61"/>
      <c r="BC33" s="61"/>
      <c r="BD33" s="61"/>
      <c r="BE33" s="60">
        <f t="shared" si="5"/>
        <v>0</v>
      </c>
      <c r="BF33" s="60">
        <f t="shared" si="6"/>
        <v>0</v>
      </c>
      <c r="BG33" s="61"/>
      <c r="BH33" s="61"/>
      <c r="BI33" s="61"/>
      <c r="BJ33" s="61"/>
      <c r="BK33" s="61"/>
      <c r="BL33" s="61"/>
      <c r="BM33" s="61"/>
      <c r="BN33" s="61"/>
      <c r="BO33" s="60">
        <f t="shared" si="7"/>
        <v>0</v>
      </c>
      <c r="BP33" s="61">
        <v>41.548000000000002</v>
      </c>
      <c r="BQ33" s="61">
        <v>41.548000000000002</v>
      </c>
      <c r="BR33" s="61">
        <v>41.548000000000002</v>
      </c>
      <c r="BS33" s="61">
        <v>41.548000000000002</v>
      </c>
      <c r="BT33" s="61">
        <v>41.548000000000002</v>
      </c>
      <c r="BU33" s="61">
        <v>41.548000000000002</v>
      </c>
      <c r="BV33" s="61">
        <v>41.548000000000002</v>
      </c>
      <c r="BW33" s="60">
        <f t="shared" si="8"/>
        <v>290.83600000000001</v>
      </c>
      <c r="BX33" s="61"/>
      <c r="BY33" s="61"/>
      <c r="BZ33" s="63">
        <f t="shared" si="9"/>
        <v>0</v>
      </c>
      <c r="CA33" s="65"/>
      <c r="CB33" s="65"/>
      <c r="CC33" s="65"/>
      <c r="CD33" s="65"/>
      <c r="CE33" s="65"/>
      <c r="CF33" s="65"/>
      <c r="CG33" s="65"/>
      <c r="CH33" s="60">
        <f t="shared" si="11"/>
        <v>0</v>
      </c>
      <c r="CI33" s="61"/>
      <c r="CJ33" s="67"/>
      <c r="CK33" s="67"/>
      <c r="CL33" s="67"/>
      <c r="CM33" s="60">
        <f t="shared" si="12"/>
        <v>0</v>
      </c>
      <c r="CN33" s="62"/>
      <c r="CO33" s="62"/>
      <c r="CP33" s="60">
        <f t="shared" si="13"/>
        <v>0</v>
      </c>
      <c r="CQ33" s="61"/>
      <c r="CR33" s="61"/>
      <c r="CS33" s="61"/>
      <c r="CT33" s="61"/>
      <c r="CU33" s="61"/>
      <c r="CV33" s="60">
        <f t="shared" si="14"/>
        <v>0</v>
      </c>
      <c r="CW33" s="61"/>
      <c r="CX33" s="61"/>
      <c r="CY33" s="61"/>
      <c r="CZ33" s="61"/>
      <c r="DA33" s="61"/>
      <c r="DB33" s="61"/>
      <c r="DC33" s="60">
        <f t="shared" si="15"/>
        <v>0</v>
      </c>
      <c r="DD33" s="68">
        <f t="shared" si="19"/>
        <v>0</v>
      </c>
      <c r="DE33" s="67"/>
      <c r="DF33" s="67">
        <v>116.8</v>
      </c>
      <c r="DG33" s="67">
        <v>43.59</v>
      </c>
      <c r="DH33" s="69">
        <f t="shared" si="16"/>
        <v>160.38999999999999</v>
      </c>
      <c r="DI33" s="70">
        <f t="shared" si="17"/>
        <v>2401.4339999999997</v>
      </c>
      <c r="DJ33" s="77" t="s">
        <v>86</v>
      </c>
    </row>
    <row r="34" spans="1:114" s="82" customFormat="1" x14ac:dyDescent="0.25">
      <c r="A34" t="s">
        <v>278</v>
      </c>
      <c r="B34" t="s">
        <v>6</v>
      </c>
      <c r="C34" t="s">
        <v>6</v>
      </c>
      <c r="D34" s="50" t="s">
        <v>279</v>
      </c>
      <c r="E34" s="50" t="s">
        <v>280</v>
      </c>
      <c r="F34" s="50" t="s">
        <v>281</v>
      </c>
      <c r="G34" s="50" t="s">
        <v>282</v>
      </c>
      <c r="H34" s="51" t="e">
        <f>SUMIFS([1]prev!$Q$1:$Q$630,[1]prev!$C$1:$C$630,A34,[1]prev!$E$1:$E$630,F34,[1]prev!$F$1:$F$630,G34)</f>
        <v>#VALUE!</v>
      </c>
      <c r="I34" s="52">
        <v>1539</v>
      </c>
      <c r="J34" s="72" t="s">
        <v>279</v>
      </c>
      <c r="K34" s="99" t="s">
        <v>283</v>
      </c>
      <c r="L34" s="96" t="s">
        <v>6</v>
      </c>
      <c r="M34" s="93" t="s">
        <v>284</v>
      </c>
      <c r="N34" s="93" t="s">
        <v>285</v>
      </c>
      <c r="O34" s="57" t="s">
        <v>85</v>
      </c>
      <c r="P34" s="75">
        <v>7</v>
      </c>
      <c r="Q34" s="60">
        <v>1779.68</v>
      </c>
      <c r="R34" s="60"/>
      <c r="S34" s="61"/>
      <c r="T34" s="61"/>
      <c r="U34" s="60">
        <f t="shared" si="18"/>
        <v>0</v>
      </c>
      <c r="V34" s="61"/>
      <c r="W34" s="61"/>
      <c r="X34" s="60">
        <f t="shared" si="20"/>
        <v>0</v>
      </c>
      <c r="Y34" s="61"/>
      <c r="Z34" s="61"/>
      <c r="AA34" s="60">
        <f t="shared" si="1"/>
        <v>0</v>
      </c>
      <c r="AB34" s="61"/>
      <c r="AC34" s="61"/>
      <c r="AD34" s="62"/>
      <c r="AE34" s="61"/>
      <c r="AF34" s="61"/>
      <c r="AG34" s="63">
        <f t="shared" si="2"/>
        <v>0</v>
      </c>
      <c r="AH34" s="61"/>
      <c r="AI34" s="61"/>
      <c r="AJ34" s="61"/>
      <c r="AK34" s="61"/>
      <c r="AL34" s="61"/>
      <c r="AM34" s="61"/>
      <c r="AN34" s="61"/>
      <c r="AO34" s="60">
        <f t="shared" si="3"/>
        <v>0</v>
      </c>
      <c r="AP34" s="61"/>
      <c r="AQ34" s="61"/>
      <c r="AR34" s="61"/>
      <c r="AS34" s="61"/>
      <c r="AT34" s="61"/>
      <c r="AU34" s="61"/>
      <c r="AV34" s="61"/>
      <c r="AW34" s="60">
        <f t="shared" si="4"/>
        <v>0</v>
      </c>
      <c r="AX34" s="61"/>
      <c r="AY34" s="61"/>
      <c r="AZ34" s="61"/>
      <c r="BA34" s="61"/>
      <c r="BB34" s="61"/>
      <c r="BC34" s="61"/>
      <c r="BD34" s="61"/>
      <c r="BE34" s="60">
        <f t="shared" si="5"/>
        <v>0</v>
      </c>
      <c r="BF34" s="60">
        <f t="shared" si="6"/>
        <v>0</v>
      </c>
      <c r="BG34" s="61"/>
      <c r="BH34" s="61"/>
      <c r="BI34" s="61"/>
      <c r="BJ34" s="61"/>
      <c r="BK34" s="61"/>
      <c r="BL34" s="61"/>
      <c r="BM34" s="61"/>
      <c r="BN34" s="61"/>
      <c r="BO34" s="60">
        <f t="shared" si="7"/>
        <v>0</v>
      </c>
      <c r="BP34" s="61"/>
      <c r="BQ34" s="61"/>
      <c r="BR34" s="61"/>
      <c r="BS34" s="61"/>
      <c r="BT34" s="61"/>
      <c r="BU34" s="61"/>
      <c r="BV34" s="61"/>
      <c r="BW34" s="60">
        <f t="shared" si="8"/>
        <v>0</v>
      </c>
      <c r="BX34" s="61"/>
      <c r="BY34" s="61"/>
      <c r="BZ34" s="63">
        <f t="shared" si="9"/>
        <v>0</v>
      </c>
      <c r="CA34" s="65">
        <v>27.315865573770488</v>
      </c>
      <c r="CB34" s="65">
        <v>27.315865573770488</v>
      </c>
      <c r="CC34" s="65">
        <v>27.315865573770488</v>
      </c>
      <c r="CD34" s="65">
        <v>27.315865573770488</v>
      </c>
      <c r="CE34" s="65">
        <v>27.315865573770488</v>
      </c>
      <c r="CF34" s="65">
        <v>27.315865573770488</v>
      </c>
      <c r="CG34" s="65">
        <v>27.315865573770488</v>
      </c>
      <c r="CH34" s="60">
        <f t="shared" si="11"/>
        <v>191.21105901639339</v>
      </c>
      <c r="CI34" s="61"/>
      <c r="CJ34" s="67"/>
      <c r="CK34" s="67"/>
      <c r="CL34" s="67"/>
      <c r="CM34" s="60">
        <f t="shared" si="12"/>
        <v>0</v>
      </c>
      <c r="CN34" s="62"/>
      <c r="CO34" s="62"/>
      <c r="CP34" s="60">
        <f t="shared" si="13"/>
        <v>0</v>
      </c>
      <c r="CQ34" s="61"/>
      <c r="CR34" s="61"/>
      <c r="CS34" s="61"/>
      <c r="CT34" s="61"/>
      <c r="CU34" s="61"/>
      <c r="CV34" s="60">
        <f t="shared" si="14"/>
        <v>0</v>
      </c>
      <c r="CW34" s="61"/>
      <c r="CX34" s="61"/>
      <c r="CY34" s="61"/>
      <c r="CZ34" s="61"/>
      <c r="DA34" s="61"/>
      <c r="DB34" s="61"/>
      <c r="DC34" s="60">
        <f t="shared" si="15"/>
        <v>0</v>
      </c>
      <c r="DD34" s="68">
        <f t="shared" si="19"/>
        <v>0</v>
      </c>
      <c r="DE34" s="67"/>
      <c r="DF34" s="67">
        <v>116.8</v>
      </c>
      <c r="DG34" s="67">
        <v>43.59</v>
      </c>
      <c r="DH34" s="69">
        <f t="shared" si="16"/>
        <v>160.38999999999999</v>
      </c>
      <c r="DI34" s="70">
        <f t="shared" si="17"/>
        <v>1428.0789409836066</v>
      </c>
      <c r="DJ34" s="77" t="s">
        <v>86</v>
      </c>
    </row>
    <row r="35" spans="1:114" s="82" customFormat="1" x14ac:dyDescent="0.25">
      <c r="A35" t="s">
        <v>286</v>
      </c>
      <c r="B35" t="s">
        <v>6</v>
      </c>
      <c r="C35" t="s">
        <v>6</v>
      </c>
      <c r="D35" s="50" t="s">
        <v>287</v>
      </c>
      <c r="E35" s="50" t="s">
        <v>288</v>
      </c>
      <c r="F35" s="50" t="s">
        <v>289</v>
      </c>
      <c r="G35" s="50" t="s">
        <v>290</v>
      </c>
      <c r="H35" s="51" t="e">
        <f>SUMIFS([1]prev!$Q$1:$Q$630,[1]prev!$C$1:$C$630,A35,[1]prev!$E$1:$E$630,F35,[1]prev!$F$1:$F$630,G35)</f>
        <v>#VALUE!</v>
      </c>
      <c r="I35" s="52">
        <v>1675</v>
      </c>
      <c r="J35" s="100" t="s">
        <v>287</v>
      </c>
      <c r="K35" s="101" t="s">
        <v>291</v>
      </c>
      <c r="L35" s="96" t="s">
        <v>6</v>
      </c>
      <c r="M35" s="96" t="s">
        <v>292</v>
      </c>
      <c r="N35" s="96" t="s">
        <v>293</v>
      </c>
      <c r="O35" s="57" t="s">
        <v>85</v>
      </c>
      <c r="P35" s="75">
        <v>7</v>
      </c>
      <c r="Q35" s="60">
        <v>3345.69</v>
      </c>
      <c r="R35" s="60"/>
      <c r="S35" s="61"/>
      <c r="T35" s="61"/>
      <c r="U35" s="60">
        <f t="shared" si="18"/>
        <v>0</v>
      </c>
      <c r="V35" s="61"/>
      <c r="W35" s="61"/>
      <c r="X35" s="60">
        <f t="shared" si="20"/>
        <v>0</v>
      </c>
      <c r="Y35" s="61"/>
      <c r="Z35" s="61"/>
      <c r="AA35" s="60">
        <f t="shared" si="1"/>
        <v>0</v>
      </c>
      <c r="AB35" s="61"/>
      <c r="AC35" s="61"/>
      <c r="AD35" s="62"/>
      <c r="AE35" s="61"/>
      <c r="AF35" s="61"/>
      <c r="AG35" s="63">
        <f t="shared" si="2"/>
        <v>0</v>
      </c>
      <c r="AH35" s="61"/>
      <c r="AI35" s="61"/>
      <c r="AJ35" s="61"/>
      <c r="AK35" s="61"/>
      <c r="AL35" s="61"/>
      <c r="AM35" s="61"/>
      <c r="AN35" s="61"/>
      <c r="AO35" s="60">
        <f t="shared" si="3"/>
        <v>0</v>
      </c>
      <c r="AP35" s="61"/>
      <c r="AQ35" s="61"/>
      <c r="AR35" s="61"/>
      <c r="AS35" s="61"/>
      <c r="AT35" s="61"/>
      <c r="AU35" s="61"/>
      <c r="AV35" s="61"/>
      <c r="AW35" s="60">
        <f t="shared" si="4"/>
        <v>0</v>
      </c>
      <c r="AX35" s="61"/>
      <c r="AY35" s="61"/>
      <c r="AZ35" s="61"/>
      <c r="BA35" s="61"/>
      <c r="BB35" s="61"/>
      <c r="BC35" s="61"/>
      <c r="BD35" s="61"/>
      <c r="BE35" s="60">
        <f t="shared" si="5"/>
        <v>0</v>
      </c>
      <c r="BF35" s="60">
        <f t="shared" si="6"/>
        <v>0</v>
      </c>
      <c r="BG35" s="61"/>
      <c r="BH35" s="61"/>
      <c r="BI35" s="61"/>
      <c r="BJ35" s="61"/>
      <c r="BK35" s="61"/>
      <c r="BL35" s="61"/>
      <c r="BM35" s="61"/>
      <c r="BN35" s="61"/>
      <c r="BO35" s="60">
        <f t="shared" si="7"/>
        <v>0</v>
      </c>
      <c r="BP35" s="61"/>
      <c r="BQ35" s="61"/>
      <c r="BR35" s="61"/>
      <c r="BS35" s="61"/>
      <c r="BT35" s="61"/>
      <c r="BU35" s="61"/>
      <c r="BV35" s="61"/>
      <c r="BW35" s="60">
        <f t="shared" si="8"/>
        <v>0</v>
      </c>
      <c r="BX35" s="61"/>
      <c r="BY35" s="61"/>
      <c r="BZ35" s="63">
        <f t="shared" si="9"/>
        <v>0</v>
      </c>
      <c r="CA35" s="65"/>
      <c r="CB35" s="65"/>
      <c r="CC35" s="65"/>
      <c r="CD35" s="65"/>
      <c r="CE35" s="65"/>
      <c r="CF35" s="65"/>
      <c r="CG35" s="65"/>
      <c r="CH35" s="60">
        <f t="shared" si="11"/>
        <v>0</v>
      </c>
      <c r="CI35" s="61"/>
      <c r="CJ35" s="67"/>
      <c r="CK35" s="67"/>
      <c r="CL35" s="67"/>
      <c r="CM35" s="60">
        <f t="shared" si="12"/>
        <v>0</v>
      </c>
      <c r="CN35" s="62"/>
      <c r="CO35" s="62"/>
      <c r="CP35" s="60">
        <f t="shared" si="13"/>
        <v>0</v>
      </c>
      <c r="CQ35" s="61"/>
      <c r="CR35" s="61"/>
      <c r="CS35" s="61"/>
      <c r="CT35" s="61"/>
      <c r="CU35" s="61"/>
      <c r="CV35" s="60">
        <f t="shared" si="14"/>
        <v>0</v>
      </c>
      <c r="CW35" s="61"/>
      <c r="CX35" s="61"/>
      <c r="CY35" s="61"/>
      <c r="CZ35" s="61"/>
      <c r="DA35" s="61"/>
      <c r="DB35" s="61"/>
      <c r="DC35" s="60">
        <f t="shared" si="15"/>
        <v>0</v>
      </c>
      <c r="DD35" s="68">
        <f t="shared" si="19"/>
        <v>0</v>
      </c>
      <c r="DE35" s="67"/>
      <c r="DF35" s="67">
        <v>116.8</v>
      </c>
      <c r="DG35" s="67">
        <v>43.53</v>
      </c>
      <c r="DH35" s="69">
        <f t="shared" si="16"/>
        <v>160.32999999999998</v>
      </c>
      <c r="DI35" s="70">
        <f t="shared" si="17"/>
        <v>3185.36</v>
      </c>
      <c r="DJ35" s="77" t="s">
        <v>86</v>
      </c>
    </row>
    <row r="36" spans="1:114" s="78" customFormat="1" x14ac:dyDescent="0.25">
      <c r="A36" t="s">
        <v>294</v>
      </c>
      <c r="B36" t="s">
        <v>6</v>
      </c>
      <c r="C36" t="s">
        <v>6</v>
      </c>
      <c r="D36" s="50" t="s">
        <v>295</v>
      </c>
      <c r="E36" s="50" t="s">
        <v>296</v>
      </c>
      <c r="F36" s="50" t="s">
        <v>297</v>
      </c>
      <c r="G36" s="50" t="s">
        <v>298</v>
      </c>
      <c r="H36" s="51" t="e">
        <f>SUMIFS([1]prev!$Q$1:$Q$630,[1]prev!$C$1:$C$630,A36,[1]prev!$E$1:$E$630,F36,[1]prev!$F$1:$F$630,G36)</f>
        <v>#VALUE!</v>
      </c>
      <c r="I36" s="52">
        <v>2103</v>
      </c>
      <c r="J36" s="94" t="s">
        <v>295</v>
      </c>
      <c r="K36" s="79" t="s">
        <v>299</v>
      </c>
      <c r="L36" s="96" t="s">
        <v>300</v>
      </c>
      <c r="M36" s="96" t="s">
        <v>301</v>
      </c>
      <c r="N36" s="96" t="s">
        <v>302</v>
      </c>
      <c r="O36" s="57" t="s">
        <v>93</v>
      </c>
      <c r="P36" s="75">
        <v>7</v>
      </c>
      <c r="Q36" s="60">
        <v>1818.61</v>
      </c>
      <c r="R36" s="60"/>
      <c r="S36" s="61"/>
      <c r="T36" s="61"/>
      <c r="U36" s="60">
        <f t="shared" si="18"/>
        <v>0</v>
      </c>
      <c r="V36" s="61"/>
      <c r="W36" s="61"/>
      <c r="X36" s="60">
        <f t="shared" si="20"/>
        <v>0</v>
      </c>
      <c r="Y36" s="61"/>
      <c r="Z36" s="61"/>
      <c r="AA36" s="60">
        <f t="shared" si="1"/>
        <v>0</v>
      </c>
      <c r="AB36" s="61"/>
      <c r="AC36" s="61"/>
      <c r="AD36" s="62"/>
      <c r="AE36" s="61"/>
      <c r="AF36" s="61"/>
      <c r="AG36" s="63">
        <f t="shared" si="2"/>
        <v>0</v>
      </c>
      <c r="AH36" s="61"/>
      <c r="AI36" s="61"/>
      <c r="AJ36" s="61"/>
      <c r="AK36" s="61"/>
      <c r="AL36" s="61"/>
      <c r="AM36" s="61"/>
      <c r="AN36" s="61"/>
      <c r="AO36" s="60">
        <f t="shared" si="3"/>
        <v>0</v>
      </c>
      <c r="AP36" s="61"/>
      <c r="AQ36" s="61"/>
      <c r="AR36" s="61"/>
      <c r="AS36" s="61"/>
      <c r="AT36" s="61"/>
      <c r="AU36" s="61"/>
      <c r="AV36" s="61"/>
      <c r="AW36" s="60">
        <f t="shared" si="4"/>
        <v>0</v>
      </c>
      <c r="AX36" s="61"/>
      <c r="AY36" s="61"/>
      <c r="AZ36" s="61"/>
      <c r="BA36" s="61"/>
      <c r="BB36" s="61"/>
      <c r="BC36" s="61"/>
      <c r="BD36" s="61"/>
      <c r="BE36" s="60">
        <f t="shared" si="5"/>
        <v>0</v>
      </c>
      <c r="BF36" s="60">
        <f t="shared" si="6"/>
        <v>0</v>
      </c>
      <c r="BG36" s="61"/>
      <c r="BH36" s="61"/>
      <c r="BI36" s="61"/>
      <c r="BJ36" s="61"/>
      <c r="BK36" s="61"/>
      <c r="BL36" s="61"/>
      <c r="BM36" s="61"/>
      <c r="BN36" s="61"/>
      <c r="BO36" s="60">
        <f t="shared" si="7"/>
        <v>0</v>
      </c>
      <c r="BP36" s="61"/>
      <c r="BQ36" s="61"/>
      <c r="BR36" s="61"/>
      <c r="BS36" s="61"/>
      <c r="BT36" s="61"/>
      <c r="BU36" s="61"/>
      <c r="BV36" s="61"/>
      <c r="BW36" s="60">
        <f t="shared" si="8"/>
        <v>0</v>
      </c>
      <c r="BX36" s="61"/>
      <c r="BY36" s="61"/>
      <c r="BZ36" s="63">
        <f t="shared" si="9"/>
        <v>0</v>
      </c>
      <c r="CA36" s="65"/>
      <c r="CB36" s="65"/>
      <c r="CC36" s="65"/>
      <c r="CD36" s="65"/>
      <c r="CE36" s="65"/>
      <c r="CF36" s="65"/>
      <c r="CG36" s="65"/>
      <c r="CH36" s="60">
        <f t="shared" si="11"/>
        <v>0</v>
      </c>
      <c r="CI36" s="61"/>
      <c r="CJ36" s="67"/>
      <c r="CK36" s="67"/>
      <c r="CL36" s="67"/>
      <c r="CM36" s="60">
        <f t="shared" si="12"/>
        <v>0</v>
      </c>
      <c r="CN36" s="62"/>
      <c r="CO36" s="62"/>
      <c r="CP36" s="60">
        <f t="shared" si="13"/>
        <v>0</v>
      </c>
      <c r="CQ36" s="61"/>
      <c r="CR36" s="61"/>
      <c r="CS36" s="61"/>
      <c r="CT36" s="61"/>
      <c r="CU36" s="61"/>
      <c r="CV36" s="60">
        <f t="shared" si="14"/>
        <v>0</v>
      </c>
      <c r="CW36" s="61"/>
      <c r="CX36" s="61"/>
      <c r="CY36" s="61"/>
      <c r="CZ36" s="61"/>
      <c r="DA36" s="61"/>
      <c r="DB36" s="61"/>
      <c r="DC36" s="60">
        <f t="shared" si="15"/>
        <v>0</v>
      </c>
      <c r="DD36" s="68">
        <f t="shared" si="19"/>
        <v>0</v>
      </c>
      <c r="DE36" s="67"/>
      <c r="DF36" s="67">
        <v>116.8</v>
      </c>
      <c r="DG36" s="67">
        <v>43.53</v>
      </c>
      <c r="DH36" s="69">
        <f t="shared" si="16"/>
        <v>160.32999999999998</v>
      </c>
      <c r="DI36" s="70">
        <f t="shared" si="17"/>
        <v>1658.28</v>
      </c>
      <c r="DJ36" s="77" t="s">
        <v>86</v>
      </c>
    </row>
    <row r="37" spans="1:114" s="82" customFormat="1" x14ac:dyDescent="0.25">
      <c r="A37" t="s">
        <v>303</v>
      </c>
      <c r="B37" t="s">
        <v>6</v>
      </c>
      <c r="C37" t="s">
        <v>6</v>
      </c>
      <c r="D37" s="50" t="s">
        <v>304</v>
      </c>
      <c r="E37" s="50" t="s">
        <v>305</v>
      </c>
      <c r="F37" s="50" t="s">
        <v>306</v>
      </c>
      <c r="G37" s="50" t="s">
        <v>307</v>
      </c>
      <c r="H37" s="51" t="e">
        <f>SUMIFS([1]prev!$Q$1:$Q$630,[1]prev!$C$1:$C$630,A37,[1]prev!$E$1:$E$630,F37,[1]prev!$F$1:$F$630,G37)</f>
        <v>#VALUE!</v>
      </c>
      <c r="I37" s="52">
        <v>2106</v>
      </c>
      <c r="J37" s="72" t="s">
        <v>304</v>
      </c>
      <c r="K37" s="99" t="s">
        <v>308</v>
      </c>
      <c r="L37" s="96" t="s">
        <v>6</v>
      </c>
      <c r="M37" s="96" t="s">
        <v>309</v>
      </c>
      <c r="N37" s="96" t="s">
        <v>310</v>
      </c>
      <c r="O37" s="57" t="s">
        <v>85</v>
      </c>
      <c r="P37" s="75">
        <v>7</v>
      </c>
      <c r="Q37" s="60">
        <v>1755.34</v>
      </c>
      <c r="R37" s="60"/>
      <c r="S37" s="61"/>
      <c r="T37" s="61"/>
      <c r="U37" s="60">
        <f t="shared" si="18"/>
        <v>0</v>
      </c>
      <c r="V37" s="61"/>
      <c r="W37" s="61"/>
      <c r="X37" s="60">
        <f t="shared" si="20"/>
        <v>0</v>
      </c>
      <c r="Y37" s="61"/>
      <c r="Z37" s="61"/>
      <c r="AA37" s="60">
        <f t="shared" si="1"/>
        <v>0</v>
      </c>
      <c r="AB37" s="61"/>
      <c r="AC37" s="61"/>
      <c r="AD37" s="62"/>
      <c r="AE37" s="61"/>
      <c r="AF37" s="61"/>
      <c r="AG37" s="63">
        <f t="shared" si="2"/>
        <v>0</v>
      </c>
      <c r="AH37" s="61"/>
      <c r="AI37" s="61"/>
      <c r="AJ37" s="61"/>
      <c r="AK37" s="61"/>
      <c r="AL37" s="61"/>
      <c r="AM37" s="61"/>
      <c r="AN37" s="61"/>
      <c r="AO37" s="60">
        <f t="shared" si="3"/>
        <v>0</v>
      </c>
      <c r="AP37" s="61"/>
      <c r="AQ37" s="61"/>
      <c r="AR37" s="61"/>
      <c r="AS37" s="61"/>
      <c r="AT37" s="61"/>
      <c r="AU37" s="61"/>
      <c r="AV37" s="61"/>
      <c r="AW37" s="60">
        <f t="shared" si="4"/>
        <v>0</v>
      </c>
      <c r="AX37" s="61"/>
      <c r="AY37" s="61"/>
      <c r="AZ37" s="61"/>
      <c r="BA37" s="61"/>
      <c r="BB37" s="61"/>
      <c r="BC37" s="61"/>
      <c r="BD37" s="61"/>
      <c r="BE37" s="60">
        <f t="shared" si="5"/>
        <v>0</v>
      </c>
      <c r="BF37" s="60">
        <f t="shared" si="6"/>
        <v>0</v>
      </c>
      <c r="BG37" s="61"/>
      <c r="BH37" s="61"/>
      <c r="BI37" s="61"/>
      <c r="BJ37" s="61"/>
      <c r="BK37" s="61"/>
      <c r="BL37" s="61"/>
      <c r="BM37" s="61"/>
      <c r="BN37" s="61"/>
      <c r="BO37" s="60">
        <f t="shared" si="7"/>
        <v>0</v>
      </c>
      <c r="BP37" s="61">
        <v>49.845666666666666</v>
      </c>
      <c r="BQ37" s="61">
        <v>49.845666666666666</v>
      </c>
      <c r="BR37" s="61">
        <v>49.845666666666666</v>
      </c>
      <c r="BS37" s="61">
        <v>49.845666666666666</v>
      </c>
      <c r="BT37" s="61">
        <v>49.845666666666666</v>
      </c>
      <c r="BU37" s="61">
        <v>49.845666666666666</v>
      </c>
      <c r="BV37" s="61">
        <v>49.845666666666666</v>
      </c>
      <c r="BW37" s="60">
        <f t="shared" ref="BW37:BW91" si="22">SUM(BP37:BV37)</f>
        <v>348.91966666666667</v>
      </c>
      <c r="BX37" s="61"/>
      <c r="BY37" s="61"/>
      <c r="BZ37" s="63">
        <f t="shared" si="9"/>
        <v>0</v>
      </c>
      <c r="CA37" s="65"/>
      <c r="CB37" s="65"/>
      <c r="CC37" s="65"/>
      <c r="CD37" s="65"/>
      <c r="CE37" s="65"/>
      <c r="CF37" s="65"/>
      <c r="CG37" s="65"/>
      <c r="CH37" s="60">
        <f t="shared" si="11"/>
        <v>0</v>
      </c>
      <c r="CI37" s="61"/>
      <c r="CJ37" s="67"/>
      <c r="CK37" s="67"/>
      <c r="CL37" s="67"/>
      <c r="CM37" s="60">
        <f t="shared" si="12"/>
        <v>0</v>
      </c>
      <c r="CN37" s="62"/>
      <c r="CO37" s="62"/>
      <c r="CP37" s="60">
        <f t="shared" si="13"/>
        <v>0</v>
      </c>
      <c r="CQ37" s="61"/>
      <c r="CR37" s="61"/>
      <c r="CS37" s="61"/>
      <c r="CT37" s="61"/>
      <c r="CU37" s="61"/>
      <c r="CV37" s="60">
        <f t="shared" si="14"/>
        <v>0</v>
      </c>
      <c r="CW37" s="61"/>
      <c r="CX37" s="61"/>
      <c r="CY37" s="61"/>
      <c r="CZ37" s="61"/>
      <c r="DA37" s="61"/>
      <c r="DB37" s="61"/>
      <c r="DC37" s="60">
        <f t="shared" si="15"/>
        <v>0</v>
      </c>
      <c r="DD37" s="68">
        <f t="shared" si="19"/>
        <v>0</v>
      </c>
      <c r="DE37" s="102">
        <v>475.28</v>
      </c>
      <c r="DF37" s="67">
        <v>116.8</v>
      </c>
      <c r="DG37" s="67">
        <v>43.53</v>
      </c>
      <c r="DH37" s="103">
        <f t="shared" si="16"/>
        <v>635.6099999999999</v>
      </c>
      <c r="DI37" s="70">
        <f t="shared" si="17"/>
        <v>770.81033333333335</v>
      </c>
      <c r="DJ37" s="77" t="s">
        <v>86</v>
      </c>
    </row>
    <row r="38" spans="1:114" s="82" customFormat="1" x14ac:dyDescent="0.25">
      <c r="A38" t="s">
        <v>311</v>
      </c>
      <c r="B38" t="s">
        <v>6</v>
      </c>
      <c r="C38" t="s">
        <v>6</v>
      </c>
      <c r="D38" s="50" t="s">
        <v>312</v>
      </c>
      <c r="E38" s="50" t="s">
        <v>313</v>
      </c>
      <c r="F38" s="50" t="s">
        <v>314</v>
      </c>
      <c r="G38" s="50" t="s">
        <v>315</v>
      </c>
      <c r="H38" s="51" t="e">
        <f>SUMIFS([1]prev!$Q$1:$Q$630,[1]prev!$C$1:$C$630,A38,[1]prev!$E$1:$E$630,F38,[1]prev!$F$1:$F$630,G38)</f>
        <v>#VALUE!</v>
      </c>
      <c r="I38" s="52">
        <v>2198</v>
      </c>
      <c r="J38" s="104" t="s">
        <v>312</v>
      </c>
      <c r="K38" s="54" t="s">
        <v>316</v>
      </c>
      <c r="L38" s="96" t="s">
        <v>6</v>
      </c>
      <c r="M38" s="96" t="s">
        <v>317</v>
      </c>
      <c r="N38" s="96" t="s">
        <v>318</v>
      </c>
      <c r="O38" s="57" t="s">
        <v>85</v>
      </c>
      <c r="P38" s="75">
        <v>7</v>
      </c>
      <c r="Q38" s="76">
        <v>3427.63</v>
      </c>
      <c r="R38" s="60"/>
      <c r="S38" s="61"/>
      <c r="T38" s="61"/>
      <c r="U38" s="60">
        <f t="shared" si="18"/>
        <v>0</v>
      </c>
      <c r="V38" s="61"/>
      <c r="W38" s="61"/>
      <c r="X38" s="60">
        <f t="shared" si="20"/>
        <v>0</v>
      </c>
      <c r="Y38" s="61"/>
      <c r="Z38" s="61"/>
      <c r="AA38" s="60">
        <f t="shared" si="1"/>
        <v>0</v>
      </c>
      <c r="AB38" s="61"/>
      <c r="AC38" s="61"/>
      <c r="AD38" s="62"/>
      <c r="AE38" s="61"/>
      <c r="AF38" s="61"/>
      <c r="AG38" s="63">
        <f t="shared" si="2"/>
        <v>0</v>
      </c>
      <c r="AH38" s="61"/>
      <c r="AI38" s="61"/>
      <c r="AJ38" s="61"/>
      <c r="AK38" s="61"/>
      <c r="AL38" s="61"/>
      <c r="AM38" s="61"/>
      <c r="AN38" s="61"/>
      <c r="AO38" s="60">
        <f t="shared" si="3"/>
        <v>0</v>
      </c>
      <c r="AP38" s="61"/>
      <c r="AQ38" s="61"/>
      <c r="AR38" s="61"/>
      <c r="AS38" s="61"/>
      <c r="AT38" s="61"/>
      <c r="AU38" s="61"/>
      <c r="AV38" s="61"/>
      <c r="AW38" s="60">
        <f t="shared" si="4"/>
        <v>0</v>
      </c>
      <c r="AX38" s="61"/>
      <c r="AY38" s="61"/>
      <c r="AZ38" s="61"/>
      <c r="BA38" s="61"/>
      <c r="BB38" s="61"/>
      <c r="BC38" s="61"/>
      <c r="BD38" s="61"/>
      <c r="BE38" s="60">
        <f t="shared" si="5"/>
        <v>0</v>
      </c>
      <c r="BF38" s="60">
        <f t="shared" si="6"/>
        <v>0</v>
      </c>
      <c r="BG38" s="61"/>
      <c r="BH38" s="61"/>
      <c r="BI38" s="61"/>
      <c r="BJ38" s="61"/>
      <c r="BK38" s="61"/>
      <c r="BL38" s="61"/>
      <c r="BM38" s="61"/>
      <c r="BN38" s="61"/>
      <c r="BO38" s="60">
        <f t="shared" si="7"/>
        <v>0</v>
      </c>
      <c r="BP38" s="61">
        <v>41.548000000000002</v>
      </c>
      <c r="BQ38" s="61">
        <v>41.548000000000002</v>
      </c>
      <c r="BR38" s="61">
        <v>41.548000000000002</v>
      </c>
      <c r="BS38" s="61">
        <v>41.548000000000002</v>
      </c>
      <c r="BT38" s="61">
        <v>41.548000000000002</v>
      </c>
      <c r="BU38" s="61">
        <v>41.548000000000002</v>
      </c>
      <c r="BV38" s="61">
        <v>41.548000000000002</v>
      </c>
      <c r="BW38" s="60">
        <f t="shared" si="22"/>
        <v>290.83600000000001</v>
      </c>
      <c r="BX38" s="61"/>
      <c r="BY38" s="61"/>
      <c r="BZ38" s="63">
        <f t="shared" si="9"/>
        <v>0</v>
      </c>
      <c r="CA38" s="65"/>
      <c r="CB38" s="65"/>
      <c r="CC38" s="65"/>
      <c r="CD38" s="65"/>
      <c r="CE38" s="65"/>
      <c r="CF38" s="65"/>
      <c r="CG38" s="65"/>
      <c r="CH38" s="60">
        <f t="shared" si="11"/>
        <v>0</v>
      </c>
      <c r="CI38" s="61"/>
      <c r="CJ38" s="67"/>
      <c r="CK38" s="67"/>
      <c r="CL38" s="67"/>
      <c r="CM38" s="60">
        <f t="shared" si="12"/>
        <v>0</v>
      </c>
      <c r="CN38" s="62"/>
      <c r="CO38" s="62"/>
      <c r="CP38" s="60">
        <f t="shared" si="13"/>
        <v>0</v>
      </c>
      <c r="CQ38" s="61"/>
      <c r="CR38" s="61"/>
      <c r="CS38" s="61"/>
      <c r="CT38" s="61"/>
      <c r="CU38" s="61"/>
      <c r="CV38" s="60">
        <f t="shared" si="14"/>
        <v>0</v>
      </c>
      <c r="CW38" s="61"/>
      <c r="CX38" s="61"/>
      <c r="CY38" s="61"/>
      <c r="CZ38" s="61"/>
      <c r="DA38" s="61"/>
      <c r="DB38" s="61"/>
      <c r="DC38" s="60">
        <f t="shared" si="15"/>
        <v>0</v>
      </c>
      <c r="DD38" s="68">
        <f t="shared" si="19"/>
        <v>0</v>
      </c>
      <c r="DE38" s="102">
        <v>712.92</v>
      </c>
      <c r="DF38" s="67">
        <v>116.8</v>
      </c>
      <c r="DG38" s="67">
        <v>43.53</v>
      </c>
      <c r="DH38" s="103">
        <f t="shared" si="16"/>
        <v>873.24999999999989</v>
      </c>
      <c r="DI38" s="70">
        <f t="shared" si="17"/>
        <v>2263.5439999999999</v>
      </c>
      <c r="DJ38" s="77" t="s">
        <v>86</v>
      </c>
    </row>
    <row r="39" spans="1:114" s="82" customFormat="1" x14ac:dyDescent="0.25">
      <c r="A39" t="s">
        <v>319</v>
      </c>
      <c r="B39" t="s">
        <v>6</v>
      </c>
      <c r="C39" t="s">
        <v>6</v>
      </c>
      <c r="D39" s="50" t="s">
        <v>320</v>
      </c>
      <c r="E39" s="50" t="s">
        <v>321</v>
      </c>
      <c r="F39" s="50" t="s">
        <v>322</v>
      </c>
      <c r="G39" s="50" t="s">
        <v>323</v>
      </c>
      <c r="H39" s="51" t="e">
        <f>SUMIFS([1]prev!$Q$1:$Q$630,[1]prev!$C$1:$C$630,A39,[1]prev!$E$1:$E$630,F39,[1]prev!$F$1:$F$630,G39)</f>
        <v>#VALUE!</v>
      </c>
      <c r="I39" s="52">
        <v>2369</v>
      </c>
      <c r="J39" s="104" t="s">
        <v>320</v>
      </c>
      <c r="K39" s="54" t="s">
        <v>324</v>
      </c>
      <c r="L39" s="97" t="s">
        <v>325</v>
      </c>
      <c r="M39" s="96" t="s">
        <v>326</v>
      </c>
      <c r="N39" s="96" t="s">
        <v>327</v>
      </c>
      <c r="O39" s="57" t="s">
        <v>93</v>
      </c>
      <c r="P39" s="75">
        <v>7</v>
      </c>
      <c r="Q39" s="76">
        <v>3912.71</v>
      </c>
      <c r="R39" s="60"/>
      <c r="S39" s="61"/>
      <c r="T39" s="61"/>
      <c r="U39" s="60">
        <f t="shared" si="18"/>
        <v>0</v>
      </c>
      <c r="V39" s="61"/>
      <c r="W39" s="61"/>
      <c r="X39" s="60">
        <f t="shared" si="20"/>
        <v>0</v>
      </c>
      <c r="Y39" s="61"/>
      <c r="Z39" s="61"/>
      <c r="AA39" s="60">
        <f t="shared" si="1"/>
        <v>0</v>
      </c>
      <c r="AB39" s="61"/>
      <c r="AC39" s="61"/>
      <c r="AD39" s="62"/>
      <c r="AE39" s="61"/>
      <c r="AF39" s="61"/>
      <c r="AG39" s="63">
        <f t="shared" si="2"/>
        <v>0</v>
      </c>
      <c r="AH39" s="61"/>
      <c r="AI39" s="61"/>
      <c r="AJ39" s="61"/>
      <c r="AK39" s="61"/>
      <c r="AL39" s="61"/>
      <c r="AM39" s="61"/>
      <c r="AN39" s="61"/>
      <c r="AO39" s="60">
        <f t="shared" si="3"/>
        <v>0</v>
      </c>
      <c r="AP39" s="61"/>
      <c r="AQ39" s="61"/>
      <c r="AR39" s="61"/>
      <c r="AS39" s="61"/>
      <c r="AT39" s="61"/>
      <c r="AU39" s="61"/>
      <c r="AV39" s="61"/>
      <c r="AW39" s="60">
        <f t="shared" si="4"/>
        <v>0</v>
      </c>
      <c r="AX39" s="61"/>
      <c r="AY39" s="61"/>
      <c r="AZ39" s="61"/>
      <c r="BA39" s="61"/>
      <c r="BB39" s="61"/>
      <c r="BC39" s="61"/>
      <c r="BD39" s="61"/>
      <c r="BE39" s="60">
        <f t="shared" si="5"/>
        <v>0</v>
      </c>
      <c r="BF39" s="60">
        <f t="shared" si="6"/>
        <v>0</v>
      </c>
      <c r="BG39" s="61"/>
      <c r="BH39" s="61"/>
      <c r="BI39" s="61"/>
      <c r="BJ39" s="61"/>
      <c r="BK39" s="61"/>
      <c r="BL39" s="61"/>
      <c r="BM39" s="61"/>
      <c r="BN39" s="61">
        <v>249.23</v>
      </c>
      <c r="BO39" s="60">
        <f t="shared" si="7"/>
        <v>249.23</v>
      </c>
      <c r="BP39" s="61"/>
      <c r="BQ39" s="61"/>
      <c r="BR39" s="61"/>
      <c r="BS39" s="61"/>
      <c r="BT39" s="61"/>
      <c r="BU39" s="61"/>
      <c r="BV39" s="61"/>
      <c r="BW39" s="60">
        <f t="shared" si="22"/>
        <v>0</v>
      </c>
      <c r="BX39" s="61"/>
      <c r="BY39" s="61"/>
      <c r="BZ39" s="63">
        <f t="shared" si="9"/>
        <v>0</v>
      </c>
      <c r="CA39" s="65"/>
      <c r="CB39" s="65"/>
      <c r="CC39" s="65"/>
      <c r="CD39" s="65"/>
      <c r="CE39" s="65"/>
      <c r="CF39" s="65"/>
      <c r="CG39" s="65"/>
      <c r="CH39" s="60">
        <f t="shared" si="11"/>
        <v>0</v>
      </c>
      <c r="CI39" s="61"/>
      <c r="CJ39" s="67"/>
      <c r="CK39" s="67"/>
      <c r="CL39" s="67"/>
      <c r="CM39" s="60">
        <f t="shared" si="12"/>
        <v>0</v>
      </c>
      <c r="CN39" s="62"/>
      <c r="CO39" s="62"/>
      <c r="CP39" s="60">
        <f t="shared" si="13"/>
        <v>0</v>
      </c>
      <c r="CQ39" s="61"/>
      <c r="CR39" s="61"/>
      <c r="CS39" s="61"/>
      <c r="CT39" s="61"/>
      <c r="CU39" s="61"/>
      <c r="CV39" s="60">
        <f t="shared" si="14"/>
        <v>0</v>
      </c>
      <c r="CW39" s="61"/>
      <c r="CX39" s="61"/>
      <c r="CY39" s="61"/>
      <c r="CZ39" s="61"/>
      <c r="DA39" s="61"/>
      <c r="DB39" s="61"/>
      <c r="DC39" s="60">
        <f t="shared" si="15"/>
        <v>0</v>
      </c>
      <c r="DD39" s="68">
        <f t="shared" si="19"/>
        <v>0</v>
      </c>
      <c r="DE39" s="67"/>
      <c r="DF39" s="67">
        <v>116.8</v>
      </c>
      <c r="DG39" s="67">
        <v>43.53</v>
      </c>
      <c r="DH39" s="69">
        <f t="shared" si="16"/>
        <v>160.32999999999998</v>
      </c>
      <c r="DI39" s="70">
        <f t="shared" si="17"/>
        <v>3503.15</v>
      </c>
      <c r="DJ39" s="71" t="s">
        <v>86</v>
      </c>
    </row>
    <row r="40" spans="1:114" x14ac:dyDescent="0.25">
      <c r="A40" t="s">
        <v>328</v>
      </c>
      <c r="B40" t="s">
        <v>6</v>
      </c>
      <c r="C40" t="s">
        <v>6</v>
      </c>
      <c r="D40" s="50" t="s">
        <v>329</v>
      </c>
      <c r="E40" s="50" t="s">
        <v>330</v>
      </c>
      <c r="F40" s="50" t="s">
        <v>331</v>
      </c>
      <c r="G40" s="50" t="s">
        <v>332</v>
      </c>
      <c r="H40" s="51" t="e">
        <f>SUMIFS([1]prev!$Q$1:$Q$630,[1]prev!$C$1:$C$630,A40,[1]prev!$E$1:$E$630,F40,[1]prev!$F$1:$F$630,G40)</f>
        <v>#VALUE!</v>
      </c>
      <c r="I40" s="52">
        <v>2370</v>
      </c>
      <c r="J40" s="104" t="s">
        <v>329</v>
      </c>
      <c r="K40" s="54" t="s">
        <v>333</v>
      </c>
      <c r="L40" s="97" t="s">
        <v>334</v>
      </c>
      <c r="M40" s="96" t="s">
        <v>335</v>
      </c>
      <c r="N40" s="96" t="s">
        <v>336</v>
      </c>
      <c r="O40" s="57" t="s">
        <v>93</v>
      </c>
      <c r="P40" s="75">
        <v>7</v>
      </c>
      <c r="Q40" s="76">
        <v>4992.46</v>
      </c>
      <c r="R40" s="60"/>
      <c r="S40" s="61"/>
      <c r="T40" s="61"/>
      <c r="U40" s="60">
        <f t="shared" si="18"/>
        <v>0</v>
      </c>
      <c r="V40" s="61"/>
      <c r="W40" s="61"/>
      <c r="X40" s="60">
        <f t="shared" si="20"/>
        <v>0</v>
      </c>
      <c r="Y40" s="61"/>
      <c r="Z40" s="61"/>
      <c r="AA40" s="60">
        <f t="shared" si="1"/>
        <v>0</v>
      </c>
      <c r="AB40" s="61"/>
      <c r="AC40" s="61"/>
      <c r="AD40" s="62"/>
      <c r="AE40" s="61"/>
      <c r="AF40" s="61"/>
      <c r="AG40" s="63">
        <f t="shared" si="2"/>
        <v>0</v>
      </c>
      <c r="AH40" s="61"/>
      <c r="AI40" s="61"/>
      <c r="AJ40" s="61"/>
      <c r="AK40" s="61"/>
      <c r="AL40" s="61"/>
      <c r="AM40" s="61"/>
      <c r="AN40" s="61"/>
      <c r="AO40" s="60">
        <f t="shared" si="3"/>
        <v>0</v>
      </c>
      <c r="AP40" s="61"/>
      <c r="AQ40" s="61"/>
      <c r="AR40" s="61"/>
      <c r="AS40" s="61"/>
      <c r="AT40" s="61"/>
      <c r="AU40" s="61"/>
      <c r="AV40" s="61"/>
      <c r="AW40" s="60">
        <f t="shared" si="4"/>
        <v>0</v>
      </c>
      <c r="AX40" s="61"/>
      <c r="AY40" s="61"/>
      <c r="AZ40" s="61"/>
      <c r="BA40" s="61"/>
      <c r="BB40" s="61"/>
      <c r="BC40" s="61"/>
      <c r="BD40" s="61"/>
      <c r="BE40" s="60">
        <f t="shared" si="5"/>
        <v>0</v>
      </c>
      <c r="BF40" s="60">
        <f t="shared" si="6"/>
        <v>0</v>
      </c>
      <c r="BG40" s="61"/>
      <c r="BH40" s="61"/>
      <c r="BI40" s="61"/>
      <c r="BJ40" s="61"/>
      <c r="BK40" s="61"/>
      <c r="BL40" s="61"/>
      <c r="BM40" s="61"/>
      <c r="BN40" s="61">
        <v>249.23</v>
      </c>
      <c r="BO40" s="60">
        <f t="shared" si="7"/>
        <v>249.23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105">
        <f t="shared" si="22"/>
        <v>0</v>
      </c>
      <c r="BX40" s="61"/>
      <c r="BY40" s="61">
        <v>82.491428571427605</v>
      </c>
      <c r="BZ40" s="63">
        <f t="shared" si="9"/>
        <v>82.491428571427605</v>
      </c>
      <c r="CA40" s="65">
        <v>167.40714285714284</v>
      </c>
      <c r="CB40" s="65">
        <v>167.40714285714284</v>
      </c>
      <c r="CC40" s="65">
        <v>167.40714285714284</v>
      </c>
      <c r="CD40" s="65">
        <v>167.40714285714284</v>
      </c>
      <c r="CE40" s="65">
        <v>167.40714285714284</v>
      </c>
      <c r="CF40" s="65">
        <v>167.40714285714284</v>
      </c>
      <c r="CG40" s="65">
        <v>167.40714285714284</v>
      </c>
      <c r="CH40" s="60">
        <f t="shared" si="11"/>
        <v>1254.3414285714275</v>
      </c>
      <c r="CI40" s="61"/>
      <c r="CJ40" s="67"/>
      <c r="CK40" s="67"/>
      <c r="CL40" s="67"/>
      <c r="CM40" s="60">
        <f t="shared" si="12"/>
        <v>0</v>
      </c>
      <c r="CN40" s="62"/>
      <c r="CO40" s="62"/>
      <c r="CP40" s="60">
        <f t="shared" si="13"/>
        <v>0</v>
      </c>
      <c r="CQ40" s="61"/>
      <c r="CR40" s="61"/>
      <c r="CS40" s="61"/>
      <c r="CT40" s="61"/>
      <c r="CU40" s="61"/>
      <c r="CV40" s="60">
        <f t="shared" si="14"/>
        <v>0</v>
      </c>
      <c r="CW40" s="61"/>
      <c r="CX40" s="61"/>
      <c r="CY40" s="61"/>
      <c r="CZ40" s="61"/>
      <c r="DA40" s="61"/>
      <c r="DB40" s="61"/>
      <c r="DC40" s="60">
        <f t="shared" si="15"/>
        <v>0</v>
      </c>
      <c r="DD40" s="68">
        <f t="shared" si="19"/>
        <v>0</v>
      </c>
      <c r="DE40" s="67"/>
      <c r="DF40" s="67">
        <v>116.8</v>
      </c>
      <c r="DG40" s="67">
        <v>43.53</v>
      </c>
      <c r="DH40" s="69">
        <f t="shared" si="16"/>
        <v>160.32999999999998</v>
      </c>
      <c r="DI40" s="70">
        <f t="shared" si="17"/>
        <v>3328.558571428573</v>
      </c>
      <c r="DJ40" s="77" t="s">
        <v>86</v>
      </c>
    </row>
    <row r="41" spans="1:114" s="82" customFormat="1" x14ac:dyDescent="0.25">
      <c r="A41" t="s">
        <v>337</v>
      </c>
      <c r="B41" t="s">
        <v>6</v>
      </c>
      <c r="C41" t="s">
        <v>6</v>
      </c>
      <c r="D41" s="50" t="s">
        <v>338</v>
      </c>
      <c r="E41" s="50" t="s">
        <v>339</v>
      </c>
      <c r="F41" s="50" t="s">
        <v>340</v>
      </c>
      <c r="G41" s="50" t="s">
        <v>341</v>
      </c>
      <c r="H41" s="51" t="e">
        <f>SUMIFS([1]prev!$Q$1:$Q$630,[1]prev!$C$1:$C$630,A41,[1]prev!$E$1:$E$630,F41,[1]prev!$F$1:$F$630,G41)</f>
        <v>#VALUE!</v>
      </c>
      <c r="I41" s="52">
        <v>2585</v>
      </c>
      <c r="J41" s="104" t="s">
        <v>342</v>
      </c>
      <c r="K41" s="54" t="s">
        <v>343</v>
      </c>
      <c r="L41" s="96" t="s">
        <v>6</v>
      </c>
      <c r="M41" s="96" t="s">
        <v>344</v>
      </c>
      <c r="N41" s="96" t="s">
        <v>345</v>
      </c>
      <c r="O41" s="57" t="s">
        <v>269</v>
      </c>
      <c r="P41" s="75">
        <v>7</v>
      </c>
      <c r="Q41" s="60">
        <v>3609.98</v>
      </c>
      <c r="R41" s="60"/>
      <c r="S41" s="61"/>
      <c r="T41" s="61"/>
      <c r="U41" s="60">
        <f t="shared" si="18"/>
        <v>0</v>
      </c>
      <c r="V41" s="61"/>
      <c r="W41" s="61"/>
      <c r="X41" s="60">
        <f t="shared" si="20"/>
        <v>0</v>
      </c>
      <c r="Y41" s="61"/>
      <c r="Z41" s="61"/>
      <c r="AA41" s="60">
        <f t="shared" si="1"/>
        <v>0</v>
      </c>
      <c r="AB41" s="61"/>
      <c r="AC41" s="61"/>
      <c r="AD41" s="62"/>
      <c r="AE41" s="61"/>
      <c r="AF41" s="61"/>
      <c r="AG41" s="63">
        <f t="shared" si="2"/>
        <v>0</v>
      </c>
      <c r="AH41" s="61"/>
      <c r="AI41" s="61"/>
      <c r="AJ41" s="61"/>
      <c r="AK41" s="61"/>
      <c r="AL41" s="61"/>
      <c r="AM41" s="61"/>
      <c r="AN41" s="61"/>
      <c r="AO41" s="60">
        <f t="shared" si="3"/>
        <v>0</v>
      </c>
      <c r="AP41" s="61"/>
      <c r="AQ41" s="61"/>
      <c r="AR41" s="61"/>
      <c r="AS41" s="61"/>
      <c r="AT41" s="61"/>
      <c r="AU41" s="61"/>
      <c r="AV41" s="61"/>
      <c r="AW41" s="60">
        <f t="shared" si="4"/>
        <v>0</v>
      </c>
      <c r="AX41" s="61"/>
      <c r="AY41" s="61"/>
      <c r="AZ41" s="61"/>
      <c r="BA41" s="61"/>
      <c r="BB41" s="61"/>
      <c r="BC41" s="61"/>
      <c r="BD41" s="61"/>
      <c r="BE41" s="60">
        <f t="shared" si="5"/>
        <v>0</v>
      </c>
      <c r="BF41" s="60">
        <f t="shared" si="6"/>
        <v>0</v>
      </c>
      <c r="BG41" s="61"/>
      <c r="BH41" s="61"/>
      <c r="BI41" s="61"/>
      <c r="BJ41" s="61"/>
      <c r="BK41" s="61"/>
      <c r="BL41" s="61"/>
      <c r="BM41" s="61"/>
      <c r="BN41" s="61"/>
      <c r="BO41" s="60">
        <f t="shared" si="7"/>
        <v>0</v>
      </c>
      <c r="BP41" s="61"/>
      <c r="BQ41" s="61"/>
      <c r="BR41" s="61"/>
      <c r="BS41" s="61"/>
      <c r="BT41" s="61"/>
      <c r="BU41" s="61"/>
      <c r="BV41" s="61"/>
      <c r="BW41" s="60">
        <f t="shared" si="22"/>
        <v>0</v>
      </c>
      <c r="BX41" s="61"/>
      <c r="BY41" s="61"/>
      <c r="BZ41" s="63">
        <f t="shared" si="9"/>
        <v>0</v>
      </c>
      <c r="CA41" s="65"/>
      <c r="CB41" s="65"/>
      <c r="CC41" s="65"/>
      <c r="CD41" s="65"/>
      <c r="CE41" s="65"/>
      <c r="CF41" s="65"/>
      <c r="CG41" s="65"/>
      <c r="CH41" s="60">
        <f t="shared" si="11"/>
        <v>0</v>
      </c>
      <c r="CI41" s="61"/>
      <c r="CJ41" s="67"/>
      <c r="CK41" s="67"/>
      <c r="CL41" s="67"/>
      <c r="CM41" s="60">
        <f t="shared" si="12"/>
        <v>0</v>
      </c>
      <c r="CN41" s="62"/>
      <c r="CO41" s="62"/>
      <c r="CP41" s="60">
        <f t="shared" si="13"/>
        <v>0</v>
      </c>
      <c r="CQ41" s="61"/>
      <c r="CR41" s="61"/>
      <c r="CS41" s="61"/>
      <c r="CT41" s="61"/>
      <c r="CU41" s="61"/>
      <c r="CV41" s="60">
        <f t="shared" si="14"/>
        <v>0</v>
      </c>
      <c r="CW41" s="61"/>
      <c r="CX41" s="61"/>
      <c r="CY41" s="61"/>
      <c r="CZ41" s="61"/>
      <c r="DA41" s="61"/>
      <c r="DB41" s="61"/>
      <c r="DC41" s="60">
        <f t="shared" si="15"/>
        <v>0</v>
      </c>
      <c r="DD41" s="68">
        <f t="shared" si="19"/>
        <v>0</v>
      </c>
      <c r="DE41" s="67"/>
      <c r="DF41" s="67">
        <v>116.8</v>
      </c>
      <c r="DG41" s="67">
        <v>43.53</v>
      </c>
      <c r="DH41" s="69">
        <f t="shared" si="16"/>
        <v>160.32999999999998</v>
      </c>
      <c r="DI41" s="70">
        <f t="shared" si="17"/>
        <v>3449.65</v>
      </c>
      <c r="DJ41" s="71" t="s">
        <v>86</v>
      </c>
    </row>
    <row r="42" spans="1:114" x14ac:dyDescent="0.25">
      <c r="A42" t="s">
        <v>346</v>
      </c>
      <c r="B42" t="s">
        <v>6</v>
      </c>
      <c r="C42" t="s">
        <v>6</v>
      </c>
      <c r="D42" s="50" t="s">
        <v>347</v>
      </c>
      <c r="E42" s="50" t="s">
        <v>348</v>
      </c>
      <c r="F42" s="50" t="s">
        <v>349</v>
      </c>
      <c r="G42" s="50" t="s">
        <v>350</v>
      </c>
      <c r="H42" s="51" t="e">
        <f>SUMIFS([1]prev!$Q$1:$Q$630,[1]prev!$C$1:$C$630,A42,[1]prev!$E$1:$E$630,F42,[1]prev!$F$1:$F$630,G42)</f>
        <v>#VALUE!</v>
      </c>
      <c r="I42" s="52">
        <v>2640</v>
      </c>
      <c r="J42" s="104" t="s">
        <v>351</v>
      </c>
      <c r="K42" s="101" t="s">
        <v>352</v>
      </c>
      <c r="L42" s="96" t="s">
        <v>353</v>
      </c>
      <c r="M42" s="96" t="s">
        <v>354</v>
      </c>
      <c r="N42" s="96" t="s">
        <v>355</v>
      </c>
      <c r="O42" s="57" t="s">
        <v>93</v>
      </c>
      <c r="P42" s="75">
        <v>7</v>
      </c>
      <c r="Q42" s="60">
        <v>2265.4299999999998</v>
      </c>
      <c r="R42" s="60"/>
      <c r="S42" s="61"/>
      <c r="T42" s="61"/>
      <c r="U42" s="60">
        <f t="shared" si="18"/>
        <v>0</v>
      </c>
      <c r="V42" s="61"/>
      <c r="W42" s="61"/>
      <c r="X42" s="60">
        <f t="shared" si="20"/>
        <v>0</v>
      </c>
      <c r="Y42" s="61"/>
      <c r="Z42" s="61"/>
      <c r="AA42" s="60">
        <f t="shared" si="1"/>
        <v>0</v>
      </c>
      <c r="AB42" s="61"/>
      <c r="AC42" s="61"/>
      <c r="AD42" s="62"/>
      <c r="AE42" s="61"/>
      <c r="AF42" s="61"/>
      <c r="AG42" s="63">
        <f t="shared" si="2"/>
        <v>0</v>
      </c>
      <c r="AH42" s="61"/>
      <c r="AI42" s="61"/>
      <c r="AJ42" s="61"/>
      <c r="AK42" s="61"/>
      <c r="AL42" s="61"/>
      <c r="AM42" s="61"/>
      <c r="AN42" s="61"/>
      <c r="AO42" s="60">
        <f t="shared" si="3"/>
        <v>0</v>
      </c>
      <c r="AP42" s="61"/>
      <c r="AQ42" s="61"/>
      <c r="AR42" s="61"/>
      <c r="AS42" s="61"/>
      <c r="AT42" s="61"/>
      <c r="AU42" s="61"/>
      <c r="AV42" s="61"/>
      <c r="AW42" s="60">
        <f t="shared" si="4"/>
        <v>0</v>
      </c>
      <c r="AX42" s="61"/>
      <c r="AY42" s="61"/>
      <c r="AZ42" s="61"/>
      <c r="BA42" s="61"/>
      <c r="BB42" s="61"/>
      <c r="BC42" s="61"/>
      <c r="BD42" s="61"/>
      <c r="BE42" s="60">
        <f t="shared" si="5"/>
        <v>0</v>
      </c>
      <c r="BF42" s="60">
        <f t="shared" si="6"/>
        <v>0</v>
      </c>
      <c r="BG42" s="61"/>
      <c r="BH42" s="61"/>
      <c r="BI42" s="61"/>
      <c r="BJ42" s="61"/>
      <c r="BK42" s="61"/>
      <c r="BL42" s="61"/>
      <c r="BM42" s="61"/>
      <c r="BN42" s="61"/>
      <c r="BO42" s="60">
        <f t="shared" si="7"/>
        <v>0</v>
      </c>
      <c r="BP42" s="61"/>
      <c r="BQ42" s="61"/>
      <c r="BR42" s="61"/>
      <c r="BS42" s="61"/>
      <c r="BT42" s="61"/>
      <c r="BU42" s="61"/>
      <c r="BV42" s="61"/>
      <c r="BW42" s="60">
        <f t="shared" si="22"/>
        <v>0</v>
      </c>
      <c r="BX42" s="61"/>
      <c r="BY42" s="61"/>
      <c r="BZ42" s="63">
        <f t="shared" si="9"/>
        <v>0</v>
      </c>
      <c r="CA42" s="65"/>
      <c r="CB42" s="65"/>
      <c r="CC42" s="65"/>
      <c r="CD42" s="65"/>
      <c r="CE42" s="65"/>
      <c r="CF42" s="65"/>
      <c r="CG42" s="65"/>
      <c r="CH42" s="60">
        <f t="shared" si="11"/>
        <v>0</v>
      </c>
      <c r="CI42" s="61"/>
      <c r="CJ42" s="67"/>
      <c r="CK42" s="67"/>
      <c r="CL42" s="67"/>
      <c r="CM42" s="60">
        <f t="shared" si="12"/>
        <v>0</v>
      </c>
      <c r="CN42" s="62"/>
      <c r="CO42" s="62"/>
      <c r="CP42" s="60">
        <f t="shared" si="13"/>
        <v>0</v>
      </c>
      <c r="CQ42" s="61"/>
      <c r="CR42" s="61"/>
      <c r="CS42" s="61"/>
      <c r="CT42" s="61"/>
      <c r="CU42" s="61"/>
      <c r="CV42" s="60">
        <f t="shared" si="14"/>
        <v>0</v>
      </c>
      <c r="CW42" s="61"/>
      <c r="CX42" s="61"/>
      <c r="CY42" s="61"/>
      <c r="CZ42" s="61"/>
      <c r="DA42" s="61"/>
      <c r="DB42" s="61"/>
      <c r="DC42" s="60">
        <f t="shared" si="15"/>
        <v>0</v>
      </c>
      <c r="DD42" s="68">
        <f t="shared" si="19"/>
        <v>0</v>
      </c>
      <c r="DE42" s="67"/>
      <c r="DF42" s="67">
        <v>116.8</v>
      </c>
      <c r="DG42" s="67">
        <v>43.53</v>
      </c>
      <c r="DH42" s="69">
        <f t="shared" si="16"/>
        <v>160.32999999999998</v>
      </c>
      <c r="DI42" s="70">
        <f t="shared" si="17"/>
        <v>2105.1</v>
      </c>
      <c r="DJ42" s="71" t="s">
        <v>86</v>
      </c>
    </row>
    <row r="43" spans="1:114" s="82" customFormat="1" x14ac:dyDescent="0.25">
      <c r="A43" t="s">
        <v>356</v>
      </c>
      <c r="B43" t="s">
        <v>6</v>
      </c>
      <c r="C43" t="s">
        <v>6</v>
      </c>
      <c r="D43" s="50" t="s">
        <v>357</v>
      </c>
      <c r="E43" s="50" t="s">
        <v>358</v>
      </c>
      <c r="F43" s="50" t="s">
        <v>359</v>
      </c>
      <c r="G43" s="50" t="s">
        <v>359</v>
      </c>
      <c r="H43" s="51" t="e">
        <f>SUMIFS([1]prev!$Q$1:$Q$630,[1]prev!$C$1:$C$630,A43,[1]prev!$E$1:$E$630,F43,[1]prev!$F$1:$F$630,G43)</f>
        <v>#VALUE!</v>
      </c>
      <c r="I43" s="52">
        <v>2641</v>
      </c>
      <c r="J43" s="104" t="s">
        <v>357</v>
      </c>
      <c r="K43" s="95" t="s">
        <v>360</v>
      </c>
      <c r="L43" s="96" t="s">
        <v>361</v>
      </c>
      <c r="M43" s="96" t="s">
        <v>362</v>
      </c>
      <c r="N43" s="96" t="s">
        <v>363</v>
      </c>
      <c r="O43" s="57" t="s">
        <v>93</v>
      </c>
      <c r="P43" s="75">
        <v>7</v>
      </c>
      <c r="Q43" s="76">
        <v>2693.5</v>
      </c>
      <c r="R43" s="60"/>
      <c r="S43" s="61"/>
      <c r="T43" s="61"/>
      <c r="U43" s="60">
        <f t="shared" si="18"/>
        <v>0</v>
      </c>
      <c r="V43" s="61"/>
      <c r="W43" s="61"/>
      <c r="X43" s="60">
        <f t="shared" si="20"/>
        <v>0</v>
      </c>
      <c r="Y43" s="61"/>
      <c r="Z43" s="61"/>
      <c r="AA43" s="60">
        <f t="shared" si="1"/>
        <v>0</v>
      </c>
      <c r="AB43" s="61"/>
      <c r="AC43" s="61"/>
      <c r="AD43" s="62"/>
      <c r="AE43" s="61"/>
      <c r="AF43" s="61"/>
      <c r="AG43" s="63">
        <f t="shared" si="2"/>
        <v>0</v>
      </c>
      <c r="AH43" s="61"/>
      <c r="AI43" s="61"/>
      <c r="AJ43" s="61"/>
      <c r="AK43" s="61"/>
      <c r="AL43" s="61"/>
      <c r="AM43" s="61"/>
      <c r="AN43" s="61"/>
      <c r="AO43" s="60">
        <f t="shared" si="3"/>
        <v>0</v>
      </c>
      <c r="AP43" s="61"/>
      <c r="AQ43" s="61"/>
      <c r="AR43" s="61"/>
      <c r="AS43" s="61"/>
      <c r="AT43" s="61"/>
      <c r="AU43" s="61"/>
      <c r="AV43" s="61"/>
      <c r="AW43" s="60">
        <f t="shared" si="4"/>
        <v>0</v>
      </c>
      <c r="AX43" s="61"/>
      <c r="AY43" s="61"/>
      <c r="AZ43" s="61"/>
      <c r="BA43" s="61"/>
      <c r="BB43" s="61"/>
      <c r="BC43" s="61"/>
      <c r="BD43" s="61"/>
      <c r="BE43" s="60">
        <f t="shared" si="5"/>
        <v>0</v>
      </c>
      <c r="BF43" s="60">
        <f t="shared" si="6"/>
        <v>0</v>
      </c>
      <c r="BG43" s="61"/>
      <c r="BH43" s="61"/>
      <c r="BI43" s="61"/>
      <c r="BJ43" s="61"/>
      <c r="BK43" s="61"/>
      <c r="BL43" s="61"/>
      <c r="BM43" s="61"/>
      <c r="BN43" s="61"/>
      <c r="BO43" s="60">
        <f t="shared" si="7"/>
        <v>0</v>
      </c>
      <c r="BP43" s="61"/>
      <c r="BQ43" s="61"/>
      <c r="BR43" s="61"/>
      <c r="BS43" s="61"/>
      <c r="BT43" s="61"/>
      <c r="BU43" s="61"/>
      <c r="BV43" s="61"/>
      <c r="BW43" s="60">
        <f t="shared" si="22"/>
        <v>0</v>
      </c>
      <c r="BX43" s="61"/>
      <c r="BY43" s="61"/>
      <c r="BZ43" s="63">
        <f t="shared" si="9"/>
        <v>0</v>
      </c>
      <c r="CA43" s="65"/>
      <c r="CB43" s="65"/>
      <c r="CC43" s="65"/>
      <c r="CD43" s="65"/>
      <c r="CE43" s="65"/>
      <c r="CF43" s="65"/>
      <c r="CG43" s="65"/>
      <c r="CH43" s="60">
        <f t="shared" si="11"/>
        <v>0</v>
      </c>
      <c r="CI43" s="61"/>
      <c r="CJ43" s="67"/>
      <c r="CK43" s="67"/>
      <c r="CL43" s="67"/>
      <c r="CM43" s="60">
        <f t="shared" si="12"/>
        <v>0</v>
      </c>
      <c r="CN43" s="62"/>
      <c r="CO43" s="62"/>
      <c r="CP43" s="60">
        <f t="shared" si="13"/>
        <v>0</v>
      </c>
      <c r="CQ43" s="61"/>
      <c r="CR43" s="61"/>
      <c r="CS43" s="61"/>
      <c r="CT43" s="61"/>
      <c r="CU43" s="61"/>
      <c r="CV43" s="60">
        <f t="shared" si="14"/>
        <v>0</v>
      </c>
      <c r="CW43" s="61"/>
      <c r="CX43" s="61"/>
      <c r="CY43" s="61"/>
      <c r="CZ43" s="61"/>
      <c r="DA43" s="61"/>
      <c r="DB43" s="61"/>
      <c r="DC43" s="60">
        <f t="shared" si="15"/>
        <v>0</v>
      </c>
      <c r="DD43" s="68">
        <f t="shared" si="19"/>
        <v>0</v>
      </c>
      <c r="DE43" s="67"/>
      <c r="DF43" s="67">
        <v>143.86000000000001</v>
      </c>
      <c r="DG43" s="67">
        <v>49.74</v>
      </c>
      <c r="DH43" s="69">
        <f t="shared" si="16"/>
        <v>193.60000000000002</v>
      </c>
      <c r="DI43" s="70">
        <f t="shared" si="17"/>
        <v>2499.9</v>
      </c>
      <c r="DJ43" s="77" t="s">
        <v>146</v>
      </c>
    </row>
    <row r="44" spans="1:114" s="82" customFormat="1" x14ac:dyDescent="0.25">
      <c r="A44" t="s">
        <v>364</v>
      </c>
      <c r="B44" t="s">
        <v>6</v>
      </c>
      <c r="C44" t="s">
        <v>6</v>
      </c>
      <c r="D44" s="50" t="s">
        <v>365</v>
      </c>
      <c r="E44" s="50" t="s">
        <v>190</v>
      </c>
      <c r="F44" s="50" t="s">
        <v>6</v>
      </c>
      <c r="G44" s="50" t="s">
        <v>6</v>
      </c>
      <c r="H44" s="51" t="e">
        <f>SUMIFS([1]prev!$Q$1:$Q$630,[1]prev!$C$1:$C$630,A44,[1]prev!$E$1:$E$630,F44,[1]prev!$F$1:$F$630,G44)</f>
        <v>#VALUE!</v>
      </c>
      <c r="I44" s="52">
        <v>2665</v>
      </c>
      <c r="J44" s="106" t="s">
        <v>365</v>
      </c>
      <c r="K44" s="89" t="s">
        <v>191</v>
      </c>
      <c r="L44" s="96" t="s">
        <v>6</v>
      </c>
      <c r="M44" s="96" t="s">
        <v>366</v>
      </c>
      <c r="N44" s="96" t="s">
        <v>367</v>
      </c>
      <c r="O44" s="57" t="s">
        <v>85</v>
      </c>
      <c r="P44" s="75">
        <v>7</v>
      </c>
      <c r="Q44" s="59">
        <v>1800</v>
      </c>
      <c r="R44" s="60"/>
      <c r="S44" s="61"/>
      <c r="T44" s="61"/>
      <c r="U44" s="60">
        <f t="shared" si="18"/>
        <v>0</v>
      </c>
      <c r="V44" s="61"/>
      <c r="W44" s="61"/>
      <c r="X44" s="60">
        <f t="shared" ref="X44:X45" si="23">SUM(V44:W44)</f>
        <v>0</v>
      </c>
      <c r="Y44" s="61"/>
      <c r="Z44" s="61"/>
      <c r="AA44" s="60">
        <f t="shared" si="1"/>
        <v>0</v>
      </c>
      <c r="AB44" s="61"/>
      <c r="AC44" s="61"/>
      <c r="AD44" s="62"/>
      <c r="AE44" s="61"/>
      <c r="AF44" s="61"/>
      <c r="AG44" s="63">
        <f t="shared" si="2"/>
        <v>0</v>
      </c>
      <c r="AH44" s="61"/>
      <c r="AI44" s="61"/>
      <c r="AJ44" s="61"/>
      <c r="AK44" s="61"/>
      <c r="AL44" s="61"/>
      <c r="AM44" s="61"/>
      <c r="AN44" s="61"/>
      <c r="AO44" s="60">
        <f t="shared" si="3"/>
        <v>0</v>
      </c>
      <c r="AP44" s="61"/>
      <c r="AQ44" s="61"/>
      <c r="AR44" s="61"/>
      <c r="AS44" s="61"/>
      <c r="AT44" s="61"/>
      <c r="AU44" s="61"/>
      <c r="AV44" s="61"/>
      <c r="AW44" s="60">
        <f t="shared" si="4"/>
        <v>0</v>
      </c>
      <c r="AX44" s="61"/>
      <c r="AY44" s="61"/>
      <c r="AZ44" s="61"/>
      <c r="BA44" s="61"/>
      <c r="BB44" s="61"/>
      <c r="BC44" s="61"/>
      <c r="BD44" s="61"/>
      <c r="BE44" s="60">
        <f t="shared" si="5"/>
        <v>0</v>
      </c>
      <c r="BF44" s="60">
        <f t="shared" si="6"/>
        <v>0</v>
      </c>
      <c r="BG44" s="61"/>
      <c r="BH44" s="61"/>
      <c r="BI44" s="61"/>
      <c r="BJ44" s="61"/>
      <c r="BK44" s="61"/>
      <c r="BL44" s="61"/>
      <c r="BM44" s="61"/>
      <c r="BN44" s="61"/>
      <c r="BO44" s="60">
        <f t="shared" si="7"/>
        <v>0</v>
      </c>
      <c r="BP44" s="61"/>
      <c r="BQ44" s="61"/>
      <c r="BR44" s="61"/>
      <c r="BS44" s="61"/>
      <c r="BT44" s="61"/>
      <c r="BU44" s="61"/>
      <c r="BV44" s="61"/>
      <c r="BW44" s="60">
        <f t="shared" si="22"/>
        <v>0</v>
      </c>
      <c r="BX44" s="61"/>
      <c r="BY44" s="61"/>
      <c r="BZ44" s="63">
        <f t="shared" si="9"/>
        <v>0</v>
      </c>
      <c r="CA44" s="65"/>
      <c r="CB44" s="65"/>
      <c r="CC44" s="65"/>
      <c r="CD44" s="65"/>
      <c r="CE44" s="65"/>
      <c r="CF44" s="65"/>
      <c r="CG44" s="65"/>
      <c r="CH44" s="60">
        <f t="shared" si="11"/>
        <v>0</v>
      </c>
      <c r="CI44" s="61"/>
      <c r="CJ44" s="67"/>
      <c r="CK44" s="67"/>
      <c r="CL44" s="67"/>
      <c r="CM44" s="60">
        <f t="shared" si="12"/>
        <v>0</v>
      </c>
      <c r="CN44" s="62"/>
      <c r="CO44" s="62"/>
      <c r="CP44" s="60">
        <f t="shared" si="13"/>
        <v>0</v>
      </c>
      <c r="CQ44" s="61"/>
      <c r="CR44" s="61"/>
      <c r="CS44" s="61"/>
      <c r="CT44" s="61"/>
      <c r="CU44" s="61"/>
      <c r="CV44" s="60">
        <f t="shared" si="14"/>
        <v>0</v>
      </c>
      <c r="CW44" s="61"/>
      <c r="CX44" s="61"/>
      <c r="CY44" s="61"/>
      <c r="CZ44" s="61"/>
      <c r="DA44" s="61"/>
      <c r="DB44" s="61"/>
      <c r="DC44" s="60">
        <f t="shared" si="15"/>
        <v>0</v>
      </c>
      <c r="DD44" s="68">
        <f t="shared" si="19"/>
        <v>0</v>
      </c>
      <c r="DE44" s="67"/>
      <c r="DF44" s="67">
        <v>116.8</v>
      </c>
      <c r="DG44" s="67">
        <v>43.53</v>
      </c>
      <c r="DH44" s="69">
        <f t="shared" si="16"/>
        <v>160.32999999999998</v>
      </c>
      <c r="DI44" s="70">
        <f t="shared" si="17"/>
        <v>1639.67</v>
      </c>
      <c r="DJ44" s="77" t="s">
        <v>191</v>
      </c>
    </row>
    <row r="45" spans="1:114" s="78" customFormat="1" x14ac:dyDescent="0.25">
      <c r="A45" t="s">
        <v>368</v>
      </c>
      <c r="B45" t="s">
        <v>6</v>
      </c>
      <c r="C45" t="s">
        <v>6</v>
      </c>
      <c r="D45" s="50" t="s">
        <v>369</v>
      </c>
      <c r="E45" s="50" t="s">
        <v>370</v>
      </c>
      <c r="F45" s="50" t="s">
        <v>371</v>
      </c>
      <c r="G45" s="50" t="s">
        <v>372</v>
      </c>
      <c r="H45" s="51" t="e">
        <f>SUMIFS([1]prev!$Q$1:$Q$630,[1]prev!$C$1:$C$630,A45,[1]prev!$E$1:$E$630,F45,[1]prev!$F$1:$F$630,G45)</f>
        <v>#VALUE!</v>
      </c>
      <c r="I45" s="52">
        <v>2709</v>
      </c>
      <c r="J45" s="104" t="s">
        <v>373</v>
      </c>
      <c r="K45" s="79" t="s">
        <v>374</v>
      </c>
      <c r="L45" s="96" t="s">
        <v>6</v>
      </c>
      <c r="M45" s="96" t="s">
        <v>375</v>
      </c>
      <c r="N45" s="96" t="s">
        <v>376</v>
      </c>
      <c r="O45" s="57" t="s">
        <v>85</v>
      </c>
      <c r="P45" s="75">
        <v>7</v>
      </c>
      <c r="Q45" s="60">
        <v>3317.62</v>
      </c>
      <c r="R45" s="60"/>
      <c r="S45" s="61"/>
      <c r="T45" s="61"/>
      <c r="U45" s="60">
        <f t="shared" si="18"/>
        <v>0</v>
      </c>
      <c r="V45" s="61"/>
      <c r="W45" s="61"/>
      <c r="X45" s="60">
        <f t="shared" si="23"/>
        <v>0</v>
      </c>
      <c r="Y45" s="61"/>
      <c r="Z45" s="61"/>
      <c r="AA45" s="60">
        <f t="shared" si="1"/>
        <v>0</v>
      </c>
      <c r="AB45" s="61"/>
      <c r="AC45" s="61"/>
      <c r="AD45" s="62"/>
      <c r="AE45" s="61"/>
      <c r="AF45" s="61"/>
      <c r="AG45" s="63">
        <f t="shared" si="2"/>
        <v>0</v>
      </c>
      <c r="AH45" s="61"/>
      <c r="AI45" s="61"/>
      <c r="AJ45" s="61"/>
      <c r="AK45" s="61"/>
      <c r="AL45" s="61"/>
      <c r="AM45" s="61"/>
      <c r="AN45" s="61"/>
      <c r="AO45" s="60">
        <f t="shared" si="3"/>
        <v>0</v>
      </c>
      <c r="AP45" s="61"/>
      <c r="AQ45" s="61"/>
      <c r="AR45" s="61"/>
      <c r="AS45" s="61"/>
      <c r="AT45" s="61"/>
      <c r="AU45" s="61"/>
      <c r="AV45" s="61"/>
      <c r="AW45" s="60">
        <f t="shared" si="4"/>
        <v>0</v>
      </c>
      <c r="AX45" s="61"/>
      <c r="AY45" s="61"/>
      <c r="AZ45" s="61"/>
      <c r="BA45" s="61"/>
      <c r="BB45" s="61"/>
      <c r="BC45" s="61"/>
      <c r="BD45" s="61"/>
      <c r="BE45" s="60">
        <f t="shared" si="5"/>
        <v>0</v>
      </c>
      <c r="BF45" s="60">
        <f t="shared" si="6"/>
        <v>0</v>
      </c>
      <c r="BG45" s="61"/>
      <c r="BH45" s="61"/>
      <c r="BI45" s="61"/>
      <c r="BJ45" s="61"/>
      <c r="BK45" s="61"/>
      <c r="BL45" s="61"/>
      <c r="BM45" s="61"/>
      <c r="BN45" s="61"/>
      <c r="BO45" s="60">
        <f t="shared" si="7"/>
        <v>0</v>
      </c>
      <c r="BP45" s="61"/>
      <c r="BQ45" s="61"/>
      <c r="BR45" s="61"/>
      <c r="BS45" s="61"/>
      <c r="BT45" s="61"/>
      <c r="BU45" s="61"/>
      <c r="BV45" s="61"/>
      <c r="BW45" s="60">
        <f t="shared" si="22"/>
        <v>0</v>
      </c>
      <c r="BX45" s="61"/>
      <c r="BY45" s="61"/>
      <c r="BZ45" s="63">
        <f t="shared" si="9"/>
        <v>0</v>
      </c>
      <c r="CA45" s="65"/>
      <c r="CB45" s="65"/>
      <c r="CC45" s="65"/>
      <c r="CD45" s="65"/>
      <c r="CE45" s="65"/>
      <c r="CF45" s="65"/>
      <c r="CG45" s="65"/>
      <c r="CH45" s="60">
        <f t="shared" si="11"/>
        <v>0</v>
      </c>
      <c r="CI45" s="61"/>
      <c r="CJ45" s="67"/>
      <c r="CK45" s="67"/>
      <c r="CL45" s="67"/>
      <c r="CM45" s="60">
        <f t="shared" si="12"/>
        <v>0</v>
      </c>
      <c r="CN45" s="62"/>
      <c r="CO45" s="62"/>
      <c r="CP45" s="60">
        <f t="shared" si="13"/>
        <v>0</v>
      </c>
      <c r="CQ45" s="61"/>
      <c r="CR45" s="61"/>
      <c r="CS45" s="61"/>
      <c r="CT45" s="61"/>
      <c r="CU45" s="61"/>
      <c r="CV45" s="60">
        <f t="shared" si="14"/>
        <v>0</v>
      </c>
      <c r="CW45" s="61"/>
      <c r="CX45" s="61"/>
      <c r="CY45" s="61"/>
      <c r="CZ45" s="61"/>
      <c r="DA45" s="61"/>
      <c r="DB45" s="61"/>
      <c r="DC45" s="60">
        <f t="shared" si="15"/>
        <v>0</v>
      </c>
      <c r="DD45" s="68">
        <f t="shared" si="19"/>
        <v>0</v>
      </c>
      <c r="DE45" s="67"/>
      <c r="DF45" s="67">
        <v>116.8</v>
      </c>
      <c r="DG45" s="67">
        <v>43.53</v>
      </c>
      <c r="DH45" s="69">
        <f t="shared" si="16"/>
        <v>160.32999999999998</v>
      </c>
      <c r="DI45" s="70">
        <f t="shared" si="17"/>
        <v>3157.29</v>
      </c>
      <c r="DJ45" s="77" t="s">
        <v>86</v>
      </c>
    </row>
    <row r="46" spans="1:114" s="82" customFormat="1" x14ac:dyDescent="0.25">
      <c r="A46" t="s">
        <v>377</v>
      </c>
      <c r="B46" t="s">
        <v>6</v>
      </c>
      <c r="C46" t="s">
        <v>6</v>
      </c>
      <c r="D46" s="50" t="s">
        <v>378</v>
      </c>
      <c r="E46" s="50" t="s">
        <v>154</v>
      </c>
      <c r="F46" s="50" t="s">
        <v>6</v>
      </c>
      <c r="G46" s="50" t="s">
        <v>6</v>
      </c>
      <c r="H46" s="51" t="e">
        <f>SUMIFS([1]prev!$Q$1:$Q$630,[1]prev!$C$1:$C$630,A46,[1]prev!$E$1:$E$630,F46,[1]prev!$F$1:$F$630,G46)</f>
        <v>#VALUE!</v>
      </c>
      <c r="I46" s="52">
        <v>2728</v>
      </c>
      <c r="J46" s="106" t="s">
        <v>379</v>
      </c>
      <c r="K46" s="81" t="s">
        <v>155</v>
      </c>
      <c r="L46" s="96" t="s">
        <v>6</v>
      </c>
      <c r="M46" s="96" t="s">
        <v>380</v>
      </c>
      <c r="N46" s="96" t="s">
        <v>381</v>
      </c>
      <c r="O46" s="57" t="s">
        <v>85</v>
      </c>
      <c r="P46" s="75">
        <v>7</v>
      </c>
      <c r="Q46" s="76">
        <v>4644</v>
      </c>
      <c r="R46" s="60"/>
      <c r="S46" s="61"/>
      <c r="T46" s="61"/>
      <c r="U46" s="60">
        <f t="shared" si="18"/>
        <v>0</v>
      </c>
      <c r="V46" s="61"/>
      <c r="W46" s="61"/>
      <c r="X46" s="60">
        <f t="shared" ref="X46:X47" si="24">SUM(V46:W46)</f>
        <v>0</v>
      </c>
      <c r="Y46" s="61"/>
      <c r="Z46" s="61"/>
      <c r="AA46" s="60">
        <f t="shared" si="1"/>
        <v>0</v>
      </c>
      <c r="AB46" s="61"/>
      <c r="AC46" s="61"/>
      <c r="AD46" s="62"/>
      <c r="AE46" s="61"/>
      <c r="AF46" s="61"/>
      <c r="AG46" s="63">
        <f t="shared" si="2"/>
        <v>0</v>
      </c>
      <c r="AH46" s="61"/>
      <c r="AI46" s="61"/>
      <c r="AJ46" s="61"/>
      <c r="AK46" s="61"/>
      <c r="AL46" s="61"/>
      <c r="AM46" s="61"/>
      <c r="AN46" s="61"/>
      <c r="AO46" s="60">
        <f t="shared" si="3"/>
        <v>0</v>
      </c>
      <c r="AP46" s="61"/>
      <c r="AQ46" s="61"/>
      <c r="AR46" s="61"/>
      <c r="AS46" s="61"/>
      <c r="AT46" s="61"/>
      <c r="AU46" s="61"/>
      <c r="AV46" s="61"/>
      <c r="AW46" s="60">
        <f t="shared" si="4"/>
        <v>0</v>
      </c>
      <c r="AX46" s="61"/>
      <c r="AY46" s="61"/>
      <c r="AZ46" s="61"/>
      <c r="BA46" s="61"/>
      <c r="BB46" s="61"/>
      <c r="BC46" s="61"/>
      <c r="BD46" s="61"/>
      <c r="BE46" s="60">
        <f t="shared" si="5"/>
        <v>0</v>
      </c>
      <c r="BF46" s="60">
        <f t="shared" si="6"/>
        <v>0</v>
      </c>
      <c r="BG46" s="61"/>
      <c r="BH46" s="61"/>
      <c r="BI46" s="61"/>
      <c r="BJ46" s="61"/>
      <c r="BK46" s="61"/>
      <c r="BL46" s="61"/>
      <c r="BM46" s="61"/>
      <c r="BN46" s="61"/>
      <c r="BO46" s="60">
        <f t="shared" si="7"/>
        <v>0</v>
      </c>
      <c r="BP46" s="61"/>
      <c r="BQ46" s="61"/>
      <c r="BR46" s="61"/>
      <c r="BS46" s="61"/>
      <c r="BT46" s="61"/>
      <c r="BU46" s="61"/>
      <c r="BV46" s="61"/>
      <c r="BW46" s="60">
        <f t="shared" si="22"/>
        <v>0</v>
      </c>
      <c r="BX46" s="61"/>
      <c r="BY46" s="61"/>
      <c r="BZ46" s="63">
        <f t="shared" si="9"/>
        <v>0</v>
      </c>
      <c r="CA46" s="65"/>
      <c r="CB46" s="65"/>
      <c r="CC46" s="65"/>
      <c r="CD46" s="65"/>
      <c r="CE46" s="65"/>
      <c r="CF46" s="65"/>
      <c r="CG46" s="65"/>
      <c r="CH46" s="60">
        <f t="shared" si="11"/>
        <v>0</v>
      </c>
      <c r="CI46" s="61"/>
      <c r="CJ46" s="67"/>
      <c r="CK46" s="67"/>
      <c r="CL46" s="67"/>
      <c r="CM46" s="60">
        <f t="shared" si="12"/>
        <v>0</v>
      </c>
      <c r="CN46" s="62"/>
      <c r="CO46" s="62"/>
      <c r="CP46" s="60">
        <f t="shared" si="13"/>
        <v>0</v>
      </c>
      <c r="CQ46" s="61"/>
      <c r="CR46" s="61"/>
      <c r="CS46" s="61"/>
      <c r="CT46" s="61"/>
      <c r="CU46" s="61"/>
      <c r="CV46" s="60">
        <f t="shared" si="14"/>
        <v>0</v>
      </c>
      <c r="CW46" s="61"/>
      <c r="CX46" s="61"/>
      <c r="CY46" s="61"/>
      <c r="CZ46" s="61"/>
      <c r="DA46" s="61"/>
      <c r="DB46" s="61"/>
      <c r="DC46" s="60">
        <f t="shared" si="15"/>
        <v>0</v>
      </c>
      <c r="DD46" s="68">
        <f t="shared" si="19"/>
        <v>0</v>
      </c>
      <c r="DE46" s="67"/>
      <c r="DF46" s="67">
        <v>143.93</v>
      </c>
      <c r="DG46" s="67">
        <v>49.76</v>
      </c>
      <c r="DH46" s="69">
        <f t="shared" si="16"/>
        <v>193.69</v>
      </c>
      <c r="DI46" s="70">
        <f t="shared" si="17"/>
        <v>4450.3100000000004</v>
      </c>
      <c r="DJ46" s="77" t="s">
        <v>155</v>
      </c>
    </row>
    <row r="47" spans="1:114" x14ac:dyDescent="0.25">
      <c r="A47" t="s">
        <v>382</v>
      </c>
      <c r="B47" t="s">
        <v>6</v>
      </c>
      <c r="C47" t="s">
        <v>6</v>
      </c>
      <c r="D47" s="50" t="s">
        <v>383</v>
      </c>
      <c r="E47" s="50" t="s">
        <v>384</v>
      </c>
      <c r="F47" s="50">
        <v>0</v>
      </c>
      <c r="G47" s="50">
        <v>0</v>
      </c>
      <c r="H47" s="51" t="e">
        <f>SUMIFS([1]prev!$Q$1:$Q$630,[1]prev!$C$1:$C$630,A47,[1]prev!$E$1:$E$630,F47,[1]prev!$F$1:$F$630,G47)</f>
        <v>#VALUE!</v>
      </c>
      <c r="I47" s="52">
        <v>2747</v>
      </c>
      <c r="J47" s="100" t="s">
        <v>383</v>
      </c>
      <c r="K47" s="54" t="s">
        <v>385</v>
      </c>
      <c r="L47" s="96" t="s">
        <v>6</v>
      </c>
      <c r="M47" s="96" t="s">
        <v>386</v>
      </c>
      <c r="N47" s="96" t="s">
        <v>387</v>
      </c>
      <c r="O47" s="57" t="s">
        <v>85</v>
      </c>
      <c r="P47" s="75">
        <v>0</v>
      </c>
      <c r="Q47" s="107">
        <v>1744.61</v>
      </c>
      <c r="R47" s="60"/>
      <c r="S47" s="61"/>
      <c r="T47" s="61"/>
      <c r="U47" s="60">
        <f t="shared" si="18"/>
        <v>0</v>
      </c>
      <c r="V47" s="61"/>
      <c r="W47" s="61"/>
      <c r="X47" s="60">
        <f t="shared" si="24"/>
        <v>0</v>
      </c>
      <c r="Y47" s="61"/>
      <c r="Z47" s="61"/>
      <c r="AA47" s="60">
        <f t="shared" si="1"/>
        <v>0</v>
      </c>
      <c r="AB47" s="61"/>
      <c r="AC47" s="61"/>
      <c r="AD47" s="62"/>
      <c r="AE47" s="61"/>
      <c r="AF47" s="61"/>
      <c r="AG47" s="63">
        <f t="shared" si="2"/>
        <v>0</v>
      </c>
      <c r="AH47" s="61"/>
      <c r="AI47" s="61"/>
      <c r="AJ47" s="61"/>
      <c r="AK47" s="61"/>
      <c r="AL47" s="61"/>
      <c r="AM47" s="61"/>
      <c r="AN47" s="61"/>
      <c r="AO47" s="60">
        <f t="shared" si="3"/>
        <v>0</v>
      </c>
      <c r="AP47" s="61">
        <v>249.23</v>
      </c>
      <c r="AQ47" s="61">
        <v>249.23</v>
      </c>
      <c r="AR47" s="61">
        <v>249.23</v>
      </c>
      <c r="AS47" s="61">
        <v>249.23</v>
      </c>
      <c r="AT47" s="61">
        <v>249.23</v>
      </c>
      <c r="AU47" s="61">
        <v>249.23</v>
      </c>
      <c r="AV47" s="61">
        <v>249.23</v>
      </c>
      <c r="AW47" s="60">
        <f t="shared" si="4"/>
        <v>1744.61</v>
      </c>
      <c r="AX47" s="61"/>
      <c r="AY47" s="61"/>
      <c r="AZ47" s="61"/>
      <c r="BA47" s="61"/>
      <c r="BB47" s="61"/>
      <c r="BC47" s="61"/>
      <c r="BD47" s="61"/>
      <c r="BE47" s="60">
        <f t="shared" si="5"/>
        <v>0</v>
      </c>
      <c r="BF47" s="60">
        <f t="shared" si="6"/>
        <v>1744.61</v>
      </c>
      <c r="BG47" s="61"/>
      <c r="BH47" s="61"/>
      <c r="BI47" s="61"/>
      <c r="BJ47" s="61"/>
      <c r="BK47" s="61"/>
      <c r="BL47" s="61"/>
      <c r="BM47" s="61"/>
      <c r="BN47" s="61"/>
      <c r="BO47" s="60">
        <f t="shared" si="7"/>
        <v>0</v>
      </c>
      <c r="BP47" s="61">
        <f>49.8286666666667-49.8286666666667</f>
        <v>0</v>
      </c>
      <c r="BQ47" s="61">
        <f t="shared" ref="BQ47:BV47" si="25">49.8286666666667-49.8286666666667</f>
        <v>0</v>
      </c>
      <c r="BR47" s="61">
        <f t="shared" si="25"/>
        <v>0</v>
      </c>
      <c r="BS47" s="61">
        <f t="shared" si="25"/>
        <v>0</v>
      </c>
      <c r="BT47" s="61">
        <f t="shared" si="25"/>
        <v>0</v>
      </c>
      <c r="BU47" s="61">
        <f t="shared" si="25"/>
        <v>0</v>
      </c>
      <c r="BV47" s="61">
        <f t="shared" si="25"/>
        <v>0</v>
      </c>
      <c r="BW47" s="66">
        <f t="shared" si="22"/>
        <v>0</v>
      </c>
      <c r="BX47" s="61"/>
      <c r="BY47" s="61"/>
      <c r="BZ47" s="63">
        <f t="shared" si="9"/>
        <v>0</v>
      </c>
      <c r="CA47" s="65"/>
      <c r="CB47" s="65"/>
      <c r="CC47" s="65"/>
      <c r="CD47" s="65"/>
      <c r="CE47" s="65"/>
      <c r="CF47" s="65"/>
      <c r="CG47" s="65"/>
      <c r="CH47" s="60">
        <f t="shared" si="11"/>
        <v>0</v>
      </c>
      <c r="CI47" s="61"/>
      <c r="CJ47" s="67"/>
      <c r="CK47" s="67"/>
      <c r="CL47" s="67"/>
      <c r="CM47" s="60">
        <f t="shared" si="12"/>
        <v>0</v>
      </c>
      <c r="CN47" s="62"/>
      <c r="CO47" s="62"/>
      <c r="CP47" s="60">
        <f t="shared" si="13"/>
        <v>0</v>
      </c>
      <c r="CQ47" s="61"/>
      <c r="CR47" s="61"/>
      <c r="CS47" s="61"/>
      <c r="CT47" s="61"/>
      <c r="CU47" s="61"/>
      <c r="CV47" s="60">
        <f t="shared" si="14"/>
        <v>0</v>
      </c>
      <c r="CW47" s="61"/>
      <c r="CX47" s="61"/>
      <c r="CY47" s="61"/>
      <c r="CZ47" s="61"/>
      <c r="DA47" s="61"/>
      <c r="DB47" s="61"/>
      <c r="DC47" s="60">
        <f t="shared" si="15"/>
        <v>0</v>
      </c>
      <c r="DD47" s="68">
        <f t="shared" si="19"/>
        <v>0</v>
      </c>
      <c r="DE47" s="67"/>
      <c r="DF47" s="67">
        <v>0</v>
      </c>
      <c r="DG47" s="67">
        <v>0</v>
      </c>
      <c r="DH47" s="69">
        <f t="shared" si="16"/>
        <v>0</v>
      </c>
      <c r="DI47" s="70">
        <f t="shared" si="17"/>
        <v>0</v>
      </c>
      <c r="DJ47" s="77" t="s">
        <v>86</v>
      </c>
    </row>
    <row r="48" spans="1:114" s="78" customFormat="1" x14ac:dyDescent="0.25">
      <c r="A48" t="s">
        <v>388</v>
      </c>
      <c r="B48" t="s">
        <v>6</v>
      </c>
      <c r="C48" t="s">
        <v>6</v>
      </c>
      <c r="D48" s="50" t="s">
        <v>389</v>
      </c>
      <c r="E48" s="50" t="s">
        <v>390</v>
      </c>
      <c r="F48" s="50" t="s">
        <v>391</v>
      </c>
      <c r="G48" s="50" t="s">
        <v>392</v>
      </c>
      <c r="H48" s="51" t="e">
        <f>SUMIFS([1]prev!$Q$1:$Q$630,[1]prev!$C$1:$C$630,A48,[1]prev!$E$1:$E$630,F48,[1]prev!$F$1:$F$630,G48)</f>
        <v>#VALUE!</v>
      </c>
      <c r="I48" s="52">
        <v>2849</v>
      </c>
      <c r="J48" s="104" t="s">
        <v>393</v>
      </c>
      <c r="K48" s="79" t="s">
        <v>394</v>
      </c>
      <c r="L48" s="96" t="s">
        <v>6</v>
      </c>
      <c r="M48" s="96" t="s">
        <v>395</v>
      </c>
      <c r="N48" s="96" t="s">
        <v>396</v>
      </c>
      <c r="O48" s="57" t="s">
        <v>85</v>
      </c>
      <c r="P48" s="75">
        <v>7</v>
      </c>
      <c r="Q48" s="60">
        <v>3472.99</v>
      </c>
      <c r="R48" s="60"/>
      <c r="S48" s="61"/>
      <c r="T48" s="61"/>
      <c r="U48" s="60">
        <f t="shared" si="18"/>
        <v>0</v>
      </c>
      <c r="V48" s="61"/>
      <c r="W48" s="61"/>
      <c r="X48" s="60">
        <f t="shared" si="20"/>
        <v>0</v>
      </c>
      <c r="Y48" s="61"/>
      <c r="Z48" s="61"/>
      <c r="AA48" s="60">
        <f t="shared" si="1"/>
        <v>0</v>
      </c>
      <c r="AB48" s="61"/>
      <c r="AC48" s="61"/>
      <c r="AD48" s="62"/>
      <c r="AE48" s="61"/>
      <c r="AF48" s="61"/>
      <c r="AG48" s="63">
        <f t="shared" si="2"/>
        <v>0</v>
      </c>
      <c r="AH48" s="61"/>
      <c r="AI48" s="61"/>
      <c r="AJ48" s="61"/>
      <c r="AK48" s="61"/>
      <c r="AL48" s="61"/>
      <c r="AM48" s="61"/>
      <c r="AN48" s="61"/>
      <c r="AO48" s="60">
        <f t="shared" si="3"/>
        <v>0</v>
      </c>
      <c r="AP48" s="61"/>
      <c r="AQ48" s="61"/>
      <c r="AR48" s="61"/>
      <c r="AS48" s="61"/>
      <c r="AT48" s="61"/>
      <c r="AU48" s="61"/>
      <c r="AV48" s="61"/>
      <c r="AW48" s="60">
        <f t="shared" si="4"/>
        <v>0</v>
      </c>
      <c r="AX48" s="61"/>
      <c r="AY48" s="61"/>
      <c r="AZ48" s="61"/>
      <c r="BA48" s="61"/>
      <c r="BB48" s="61"/>
      <c r="BC48" s="61"/>
      <c r="BD48" s="61"/>
      <c r="BE48" s="60">
        <f t="shared" si="5"/>
        <v>0</v>
      </c>
      <c r="BF48" s="60">
        <f t="shared" si="6"/>
        <v>0</v>
      </c>
      <c r="BG48" s="61"/>
      <c r="BH48" s="61"/>
      <c r="BI48" s="61"/>
      <c r="BJ48" s="61"/>
      <c r="BK48" s="61"/>
      <c r="BL48" s="61"/>
      <c r="BM48" s="61"/>
      <c r="BN48" s="61"/>
      <c r="BO48" s="60">
        <f t="shared" si="7"/>
        <v>0</v>
      </c>
      <c r="BP48" s="61">
        <v>41.548000000000002</v>
      </c>
      <c r="BQ48" s="61">
        <v>41.548000000000002</v>
      </c>
      <c r="BR48" s="61">
        <v>41.548000000000002</v>
      </c>
      <c r="BS48" s="61">
        <v>41.548000000000002</v>
      </c>
      <c r="BT48" s="61">
        <v>41.548000000000002</v>
      </c>
      <c r="BU48" s="61">
        <v>41.548000000000002</v>
      </c>
      <c r="BV48" s="61">
        <v>41.548000000000002</v>
      </c>
      <c r="BW48" s="60">
        <f t="shared" si="22"/>
        <v>290.83600000000001</v>
      </c>
      <c r="BX48" s="61"/>
      <c r="BY48" s="61"/>
      <c r="BZ48" s="63">
        <f t="shared" si="9"/>
        <v>0</v>
      </c>
      <c r="CA48" s="65"/>
      <c r="CB48" s="65"/>
      <c r="CC48" s="65"/>
      <c r="CD48" s="65"/>
      <c r="CE48" s="65"/>
      <c r="CF48" s="65"/>
      <c r="CG48" s="65"/>
      <c r="CH48" s="60">
        <f t="shared" si="11"/>
        <v>0</v>
      </c>
      <c r="CI48" s="61"/>
      <c r="CJ48" s="67"/>
      <c r="CK48" s="67"/>
      <c r="CL48" s="67"/>
      <c r="CM48" s="60">
        <f t="shared" si="12"/>
        <v>0</v>
      </c>
      <c r="CN48" s="62"/>
      <c r="CO48" s="62"/>
      <c r="CP48" s="60">
        <f t="shared" si="13"/>
        <v>0</v>
      </c>
      <c r="CQ48" s="61"/>
      <c r="CR48" s="61"/>
      <c r="CS48" s="61"/>
      <c r="CT48" s="61"/>
      <c r="CU48" s="61"/>
      <c r="CV48" s="60">
        <f t="shared" si="14"/>
        <v>0</v>
      </c>
      <c r="CW48" s="61"/>
      <c r="CX48" s="61"/>
      <c r="CY48" s="61"/>
      <c r="CZ48" s="61"/>
      <c r="DA48" s="61"/>
      <c r="DB48" s="61"/>
      <c r="DC48" s="60">
        <f t="shared" si="15"/>
        <v>0</v>
      </c>
      <c r="DD48" s="68">
        <f t="shared" si="19"/>
        <v>0</v>
      </c>
      <c r="DE48" s="67"/>
      <c r="DF48" s="67">
        <v>116.8</v>
      </c>
      <c r="DG48" s="67">
        <v>43.48</v>
      </c>
      <c r="DH48" s="69">
        <f t="shared" si="16"/>
        <v>160.28</v>
      </c>
      <c r="DI48" s="70">
        <f t="shared" si="17"/>
        <v>3021.8739999999993</v>
      </c>
      <c r="DJ48" s="77" t="s">
        <v>86</v>
      </c>
    </row>
    <row r="49" spans="1:114" x14ac:dyDescent="0.25">
      <c r="A49" t="s">
        <v>397</v>
      </c>
      <c r="B49" t="s">
        <v>6</v>
      </c>
      <c r="C49" t="s">
        <v>6</v>
      </c>
      <c r="D49" s="50" t="s">
        <v>398</v>
      </c>
      <c r="E49" s="50" t="s">
        <v>399</v>
      </c>
      <c r="F49" s="50" t="s">
        <v>400</v>
      </c>
      <c r="G49" s="50" t="s">
        <v>401</v>
      </c>
      <c r="H49" s="51" t="e">
        <f>SUMIFS([1]prev!$Q$1:$Q$630,[1]prev!$C$1:$C$630,A49,[1]prev!$E$1:$E$630,F49,[1]prev!$F$1:$F$630,G49)</f>
        <v>#VALUE!</v>
      </c>
      <c r="I49" s="52">
        <v>2850</v>
      </c>
      <c r="J49" s="104" t="s">
        <v>398</v>
      </c>
      <c r="K49" s="54" t="s">
        <v>402</v>
      </c>
      <c r="L49" s="96" t="s">
        <v>6</v>
      </c>
      <c r="M49" s="96" t="s">
        <v>403</v>
      </c>
      <c r="N49" s="96" t="s">
        <v>404</v>
      </c>
      <c r="O49" s="57" t="s">
        <v>269</v>
      </c>
      <c r="P49" s="75">
        <v>7</v>
      </c>
      <c r="Q49" s="60">
        <v>2752.7</v>
      </c>
      <c r="R49" s="60"/>
      <c r="S49" s="61"/>
      <c r="T49" s="61"/>
      <c r="U49" s="60">
        <f t="shared" si="18"/>
        <v>0</v>
      </c>
      <c r="V49" s="61"/>
      <c r="W49" s="61"/>
      <c r="X49" s="60">
        <f t="shared" si="20"/>
        <v>0</v>
      </c>
      <c r="Y49" s="61"/>
      <c r="Z49" s="61"/>
      <c r="AA49" s="60">
        <f t="shared" si="1"/>
        <v>0</v>
      </c>
      <c r="AB49" s="61"/>
      <c r="AC49" s="61"/>
      <c r="AD49" s="62"/>
      <c r="AE49" s="61"/>
      <c r="AF49" s="61"/>
      <c r="AG49" s="63">
        <f t="shared" si="2"/>
        <v>0</v>
      </c>
      <c r="AH49" s="61"/>
      <c r="AI49" s="61"/>
      <c r="AJ49" s="61"/>
      <c r="AK49" s="61"/>
      <c r="AL49" s="61"/>
      <c r="AM49" s="61"/>
      <c r="AN49" s="61"/>
      <c r="AO49" s="60">
        <f t="shared" si="3"/>
        <v>0</v>
      </c>
      <c r="AP49" s="61"/>
      <c r="AQ49" s="61"/>
      <c r="AR49" s="61"/>
      <c r="AS49" s="61"/>
      <c r="AT49" s="61"/>
      <c r="AU49" s="61"/>
      <c r="AV49" s="61"/>
      <c r="AW49" s="60">
        <f t="shared" si="4"/>
        <v>0</v>
      </c>
      <c r="AX49" s="61"/>
      <c r="AY49" s="61"/>
      <c r="AZ49" s="61"/>
      <c r="BA49" s="61"/>
      <c r="BB49" s="61"/>
      <c r="BC49" s="61"/>
      <c r="BD49" s="61"/>
      <c r="BE49" s="60">
        <f t="shared" si="5"/>
        <v>0</v>
      </c>
      <c r="BF49" s="60">
        <f t="shared" si="6"/>
        <v>0</v>
      </c>
      <c r="BG49" s="61"/>
      <c r="BH49" s="61"/>
      <c r="BI49" s="61"/>
      <c r="BJ49" s="61"/>
      <c r="BK49" s="61"/>
      <c r="BL49" s="61"/>
      <c r="BM49" s="61"/>
      <c r="BN49" s="61"/>
      <c r="BO49" s="60">
        <f t="shared" si="7"/>
        <v>0</v>
      </c>
      <c r="BP49" s="61"/>
      <c r="BQ49" s="61"/>
      <c r="BR49" s="61"/>
      <c r="BS49" s="61"/>
      <c r="BT49" s="61"/>
      <c r="BU49" s="61"/>
      <c r="BV49" s="61"/>
      <c r="BW49" s="60">
        <f t="shared" si="22"/>
        <v>0</v>
      </c>
      <c r="BX49" s="61"/>
      <c r="BY49" s="61"/>
      <c r="BZ49" s="63">
        <f t="shared" si="9"/>
        <v>0</v>
      </c>
      <c r="CA49" s="65">
        <v>63.949889049180321</v>
      </c>
      <c r="CB49" s="65">
        <v>63.949889049180321</v>
      </c>
      <c r="CC49" s="65">
        <v>63.949889049180321</v>
      </c>
      <c r="CD49" s="65">
        <v>63.949889049180321</v>
      </c>
      <c r="CE49" s="65">
        <v>63.949889049180321</v>
      </c>
      <c r="CF49" s="65">
        <v>63.949889049180321</v>
      </c>
      <c r="CG49" s="65">
        <v>63.949889049180321</v>
      </c>
      <c r="CH49" s="60">
        <f t="shared" si="11"/>
        <v>447.64922334426228</v>
      </c>
      <c r="CI49" s="61"/>
      <c r="CJ49" s="67"/>
      <c r="CK49" s="67"/>
      <c r="CL49" s="67"/>
      <c r="CM49" s="60">
        <f t="shared" si="12"/>
        <v>0</v>
      </c>
      <c r="CN49" s="62"/>
      <c r="CO49" s="62"/>
      <c r="CP49" s="60">
        <f t="shared" si="13"/>
        <v>0</v>
      </c>
      <c r="CQ49" s="61"/>
      <c r="CR49" s="61"/>
      <c r="CS49" s="61"/>
      <c r="CT49" s="61"/>
      <c r="CU49" s="61"/>
      <c r="CV49" s="60">
        <f t="shared" si="14"/>
        <v>0</v>
      </c>
      <c r="CW49" s="61"/>
      <c r="CX49" s="61"/>
      <c r="CY49" s="61"/>
      <c r="CZ49" s="61"/>
      <c r="DA49" s="61"/>
      <c r="DB49" s="61"/>
      <c r="DC49" s="60">
        <f t="shared" si="15"/>
        <v>0</v>
      </c>
      <c r="DD49" s="68">
        <f t="shared" si="19"/>
        <v>0</v>
      </c>
      <c r="DE49" s="67"/>
      <c r="DF49" s="67">
        <v>116.8</v>
      </c>
      <c r="DG49" s="67">
        <v>43.48</v>
      </c>
      <c r="DH49" s="69">
        <f t="shared" si="16"/>
        <v>160.28</v>
      </c>
      <c r="DI49" s="70">
        <f t="shared" si="17"/>
        <v>2144.7707766557373</v>
      </c>
      <c r="DJ49" s="77" t="s">
        <v>86</v>
      </c>
    </row>
    <row r="50" spans="1:114" x14ac:dyDescent="0.25">
      <c r="A50" t="s">
        <v>405</v>
      </c>
      <c r="B50" t="s">
        <v>6</v>
      </c>
      <c r="C50" t="s">
        <v>6</v>
      </c>
      <c r="D50" s="50" t="s">
        <v>406</v>
      </c>
      <c r="E50" s="50" t="s">
        <v>407</v>
      </c>
      <c r="F50" s="50" t="s">
        <v>408</v>
      </c>
      <c r="G50" s="50" t="s">
        <v>409</v>
      </c>
      <c r="H50" s="51" t="e">
        <f>SUMIFS([1]prev!$Q$1:$Q$630,[1]prev!$C$1:$C$630,A50,[1]prev!$E$1:$E$630,F50,[1]prev!$F$1:$F$630,G50)</f>
        <v>#VALUE!</v>
      </c>
      <c r="I50" s="52">
        <v>2906</v>
      </c>
      <c r="J50" s="104" t="s">
        <v>410</v>
      </c>
      <c r="K50" s="79" t="s">
        <v>411</v>
      </c>
      <c r="L50" s="97" t="s">
        <v>6</v>
      </c>
      <c r="M50" s="96" t="s">
        <v>412</v>
      </c>
      <c r="N50" s="96" t="s">
        <v>413</v>
      </c>
      <c r="O50" s="57" t="s">
        <v>85</v>
      </c>
      <c r="P50" s="75">
        <v>7</v>
      </c>
      <c r="Q50" s="60">
        <v>3070.46</v>
      </c>
      <c r="R50" s="60"/>
      <c r="S50" s="61"/>
      <c r="T50" s="61"/>
      <c r="U50" s="60">
        <f t="shared" si="18"/>
        <v>0</v>
      </c>
      <c r="V50" s="61"/>
      <c r="W50" s="61"/>
      <c r="X50" s="60">
        <f t="shared" si="20"/>
        <v>0</v>
      </c>
      <c r="Y50" s="61"/>
      <c r="Z50" s="61"/>
      <c r="AA50" s="60">
        <f t="shared" si="1"/>
        <v>0</v>
      </c>
      <c r="AB50" s="61"/>
      <c r="AC50" s="61"/>
      <c r="AD50" s="62"/>
      <c r="AE50" s="61"/>
      <c r="AF50" s="61"/>
      <c r="AG50" s="63">
        <f t="shared" si="2"/>
        <v>0</v>
      </c>
      <c r="AH50" s="61"/>
      <c r="AI50" s="61"/>
      <c r="AJ50" s="61"/>
      <c r="AK50" s="61"/>
      <c r="AL50" s="61"/>
      <c r="AM50" s="61"/>
      <c r="AN50" s="61"/>
      <c r="AO50" s="60">
        <f t="shared" si="3"/>
        <v>0</v>
      </c>
      <c r="AP50" s="61"/>
      <c r="AQ50" s="61"/>
      <c r="AR50" s="61"/>
      <c r="AS50" s="61"/>
      <c r="AT50" s="61"/>
      <c r="AU50" s="61"/>
      <c r="AV50" s="61"/>
      <c r="AW50" s="60">
        <f t="shared" si="4"/>
        <v>0</v>
      </c>
      <c r="AX50" s="61"/>
      <c r="AY50" s="61"/>
      <c r="AZ50" s="61"/>
      <c r="BA50" s="61"/>
      <c r="BB50" s="61"/>
      <c r="BC50" s="61"/>
      <c r="BD50" s="61"/>
      <c r="BE50" s="60">
        <f t="shared" si="5"/>
        <v>0</v>
      </c>
      <c r="BF50" s="60">
        <f t="shared" si="6"/>
        <v>0</v>
      </c>
      <c r="BG50" s="61"/>
      <c r="BH50" s="61"/>
      <c r="BI50" s="61"/>
      <c r="BJ50" s="61"/>
      <c r="BK50" s="61"/>
      <c r="BL50" s="61"/>
      <c r="BM50" s="61"/>
      <c r="BN50" s="61"/>
      <c r="BO50" s="60">
        <f t="shared" si="7"/>
        <v>0</v>
      </c>
      <c r="BP50" s="61"/>
      <c r="BQ50" s="61"/>
      <c r="BR50" s="61"/>
      <c r="BS50" s="61"/>
      <c r="BT50" s="61"/>
      <c r="BU50" s="61"/>
      <c r="BV50" s="61"/>
      <c r="BW50" s="60">
        <f t="shared" si="22"/>
        <v>0</v>
      </c>
      <c r="BX50" s="61"/>
      <c r="BY50" s="61"/>
      <c r="BZ50" s="63">
        <f t="shared" si="9"/>
        <v>0</v>
      </c>
      <c r="CA50" s="65"/>
      <c r="CB50" s="65"/>
      <c r="CC50" s="65"/>
      <c r="CD50" s="65"/>
      <c r="CE50" s="65"/>
      <c r="CF50" s="65"/>
      <c r="CG50" s="65"/>
      <c r="CH50" s="60">
        <f t="shared" si="11"/>
        <v>0</v>
      </c>
      <c r="CI50" s="61"/>
      <c r="CJ50" s="67"/>
      <c r="CK50" s="67"/>
      <c r="CL50" s="67"/>
      <c r="CM50" s="60">
        <f t="shared" si="12"/>
        <v>0</v>
      </c>
      <c r="CN50" s="62"/>
      <c r="CO50" s="62"/>
      <c r="CP50" s="60">
        <f t="shared" si="13"/>
        <v>0</v>
      </c>
      <c r="CQ50" s="61"/>
      <c r="CR50" s="61"/>
      <c r="CS50" s="61"/>
      <c r="CT50" s="61"/>
      <c r="CU50" s="61"/>
      <c r="CV50" s="60">
        <f t="shared" si="14"/>
        <v>0</v>
      </c>
      <c r="CW50" s="61"/>
      <c r="CX50" s="61"/>
      <c r="CY50" s="61"/>
      <c r="CZ50" s="61"/>
      <c r="DA50" s="61"/>
      <c r="DB50" s="61"/>
      <c r="DC50" s="60">
        <f t="shared" si="15"/>
        <v>0</v>
      </c>
      <c r="DD50" s="68">
        <f t="shared" si="19"/>
        <v>0</v>
      </c>
      <c r="DE50" s="67"/>
      <c r="DF50" s="67">
        <v>116.8</v>
      </c>
      <c r="DG50" s="67">
        <v>43.48</v>
      </c>
      <c r="DH50" s="69">
        <f t="shared" si="16"/>
        <v>160.28</v>
      </c>
      <c r="DI50" s="70">
        <f t="shared" si="17"/>
        <v>2910.18</v>
      </c>
      <c r="DJ50" s="77" t="s">
        <v>86</v>
      </c>
    </row>
    <row r="51" spans="1:114" s="82" customFormat="1" x14ac:dyDescent="0.25">
      <c r="A51" t="s">
        <v>414</v>
      </c>
      <c r="B51" t="s">
        <v>6</v>
      </c>
      <c r="C51" t="s">
        <v>6</v>
      </c>
      <c r="D51" s="50" t="s">
        <v>415</v>
      </c>
      <c r="E51" s="50" t="s">
        <v>219</v>
      </c>
      <c r="F51" s="50" t="s">
        <v>416</v>
      </c>
      <c r="G51" s="50" t="s">
        <v>416</v>
      </c>
      <c r="H51" s="51" t="e">
        <f>SUMIFS([1]prev!$Q$1:$Q$630,[1]prev!$C$1:$C$630,A51,[1]prev!$E$1:$E$630,F51,[1]prev!$F$1:$F$630,G51)</f>
        <v>#VALUE!</v>
      </c>
      <c r="I51" s="52">
        <v>2935</v>
      </c>
      <c r="J51" s="104" t="s">
        <v>415</v>
      </c>
      <c r="K51" s="95" t="s">
        <v>221</v>
      </c>
      <c r="L51" s="96" t="s">
        <v>6</v>
      </c>
      <c r="M51" s="96" t="s">
        <v>417</v>
      </c>
      <c r="N51" s="96" t="s">
        <v>418</v>
      </c>
      <c r="O51" s="57" t="s">
        <v>85</v>
      </c>
      <c r="P51" s="75">
        <v>7</v>
      </c>
      <c r="Q51" s="60">
        <v>3343.5</v>
      </c>
      <c r="R51" s="60"/>
      <c r="S51" s="61"/>
      <c r="T51" s="61"/>
      <c r="U51" s="60">
        <f t="shared" si="18"/>
        <v>0</v>
      </c>
      <c r="V51" s="61"/>
      <c r="W51" s="61"/>
      <c r="X51" s="60">
        <f t="shared" si="20"/>
        <v>0</v>
      </c>
      <c r="Y51" s="61"/>
      <c r="Z51" s="61"/>
      <c r="AA51" s="60">
        <f t="shared" si="1"/>
        <v>0</v>
      </c>
      <c r="AB51" s="61"/>
      <c r="AC51" s="61"/>
      <c r="AD51" s="62"/>
      <c r="AE51" s="61"/>
      <c r="AF51" s="61"/>
      <c r="AG51" s="63">
        <f t="shared" si="2"/>
        <v>0</v>
      </c>
      <c r="AH51" s="61"/>
      <c r="AI51" s="61"/>
      <c r="AJ51" s="61"/>
      <c r="AK51" s="61"/>
      <c r="AL51" s="61"/>
      <c r="AM51" s="61"/>
      <c r="AN51" s="61"/>
      <c r="AO51" s="60">
        <f t="shared" si="3"/>
        <v>0</v>
      </c>
      <c r="AP51" s="61"/>
      <c r="AQ51" s="61"/>
      <c r="AR51" s="61"/>
      <c r="AS51" s="61"/>
      <c r="AT51" s="61"/>
      <c r="AU51" s="61"/>
      <c r="AV51" s="61"/>
      <c r="AW51" s="60">
        <f t="shared" si="4"/>
        <v>0</v>
      </c>
      <c r="AX51" s="61"/>
      <c r="AY51" s="61"/>
      <c r="AZ51" s="61"/>
      <c r="BA51" s="61"/>
      <c r="BB51" s="61"/>
      <c r="BC51" s="61"/>
      <c r="BD51" s="61"/>
      <c r="BE51" s="60">
        <f t="shared" si="5"/>
        <v>0</v>
      </c>
      <c r="BF51" s="60">
        <f t="shared" si="6"/>
        <v>0</v>
      </c>
      <c r="BG51" s="61"/>
      <c r="BH51" s="61"/>
      <c r="BI51" s="61"/>
      <c r="BJ51" s="61"/>
      <c r="BK51" s="61"/>
      <c r="BL51" s="61"/>
      <c r="BM51" s="61"/>
      <c r="BN51" s="61"/>
      <c r="BO51" s="60">
        <f t="shared" si="7"/>
        <v>0</v>
      </c>
      <c r="BP51" s="61"/>
      <c r="BQ51" s="61"/>
      <c r="BR51" s="61"/>
      <c r="BS51" s="61"/>
      <c r="BT51" s="61"/>
      <c r="BU51" s="61"/>
      <c r="BV51" s="61"/>
      <c r="BW51" s="60">
        <f t="shared" si="22"/>
        <v>0</v>
      </c>
      <c r="BX51" s="61"/>
      <c r="BY51" s="61"/>
      <c r="BZ51" s="63">
        <f t="shared" si="9"/>
        <v>0</v>
      </c>
      <c r="CA51" s="65"/>
      <c r="CB51" s="65"/>
      <c r="CC51" s="65"/>
      <c r="CD51" s="65"/>
      <c r="CE51" s="65"/>
      <c r="CF51" s="65"/>
      <c r="CG51" s="65"/>
      <c r="CH51" s="60">
        <f t="shared" si="11"/>
        <v>0</v>
      </c>
      <c r="CI51" s="61"/>
      <c r="CJ51" s="67"/>
      <c r="CK51" s="67"/>
      <c r="CL51" s="67"/>
      <c r="CM51" s="60">
        <f t="shared" si="12"/>
        <v>0</v>
      </c>
      <c r="CN51" s="62"/>
      <c r="CO51" s="62"/>
      <c r="CP51" s="60">
        <f t="shared" si="13"/>
        <v>0</v>
      </c>
      <c r="CQ51" s="61"/>
      <c r="CR51" s="61"/>
      <c r="CS51" s="61"/>
      <c r="CT51" s="61"/>
      <c r="CU51" s="61"/>
      <c r="CV51" s="60">
        <f t="shared" si="14"/>
        <v>0</v>
      </c>
      <c r="CW51" s="61"/>
      <c r="CX51" s="61"/>
      <c r="CY51" s="61"/>
      <c r="CZ51" s="61"/>
      <c r="DA51" s="61"/>
      <c r="DB51" s="61"/>
      <c r="DC51" s="60">
        <f t="shared" si="15"/>
        <v>0</v>
      </c>
      <c r="DD51" s="68">
        <f t="shared" si="19"/>
        <v>0</v>
      </c>
      <c r="DE51" s="67"/>
      <c r="DF51" s="67">
        <v>143.86000000000001</v>
      </c>
      <c r="DG51" s="67">
        <v>49.68</v>
      </c>
      <c r="DH51" s="69">
        <f t="shared" si="16"/>
        <v>193.54000000000002</v>
      </c>
      <c r="DI51" s="70">
        <f t="shared" si="17"/>
        <v>3149.96</v>
      </c>
      <c r="DJ51" s="77" t="s">
        <v>146</v>
      </c>
    </row>
    <row r="52" spans="1:114" s="82" customFormat="1" x14ac:dyDescent="0.25">
      <c r="A52" t="s">
        <v>419</v>
      </c>
      <c r="B52" t="s">
        <v>6</v>
      </c>
      <c r="C52" t="s">
        <v>6</v>
      </c>
      <c r="D52" s="50" t="s">
        <v>420</v>
      </c>
      <c r="E52" s="50" t="s">
        <v>421</v>
      </c>
      <c r="F52" s="50" t="s">
        <v>422</v>
      </c>
      <c r="G52" s="50" t="s">
        <v>423</v>
      </c>
      <c r="H52" s="51" t="e">
        <f>SUMIFS([1]prev!$Q$1:$Q$630,[1]prev!$C$1:$C$630,A52,[1]prev!$E$1:$E$630,F52,[1]prev!$F$1:$F$630,G52)</f>
        <v>#VALUE!</v>
      </c>
      <c r="I52" s="52">
        <v>3054</v>
      </c>
      <c r="J52" s="104" t="s">
        <v>420</v>
      </c>
      <c r="K52" s="79" t="s">
        <v>424</v>
      </c>
      <c r="L52" s="96" t="s">
        <v>6</v>
      </c>
      <c r="M52" s="96" t="s">
        <v>425</v>
      </c>
      <c r="N52" s="96" t="s">
        <v>426</v>
      </c>
      <c r="O52" s="57" t="s">
        <v>85</v>
      </c>
      <c r="P52" s="75">
        <v>7</v>
      </c>
      <c r="Q52" s="60">
        <v>3682.53</v>
      </c>
      <c r="R52" s="60"/>
      <c r="S52" s="61"/>
      <c r="T52" s="61"/>
      <c r="U52" s="60">
        <f t="shared" si="18"/>
        <v>0</v>
      </c>
      <c r="V52" s="61"/>
      <c r="W52" s="61"/>
      <c r="X52" s="60">
        <f t="shared" si="20"/>
        <v>0</v>
      </c>
      <c r="Y52" s="61"/>
      <c r="Z52" s="61"/>
      <c r="AA52" s="60">
        <f t="shared" si="1"/>
        <v>0</v>
      </c>
      <c r="AB52" s="61"/>
      <c r="AC52" s="61"/>
      <c r="AD52" s="62"/>
      <c r="AE52" s="61"/>
      <c r="AF52" s="61"/>
      <c r="AG52" s="63">
        <f t="shared" si="2"/>
        <v>0</v>
      </c>
      <c r="AH52" s="61"/>
      <c r="AI52" s="61"/>
      <c r="AJ52" s="61"/>
      <c r="AK52" s="61"/>
      <c r="AL52" s="61"/>
      <c r="AM52" s="61"/>
      <c r="AN52" s="61"/>
      <c r="AO52" s="60">
        <f t="shared" si="3"/>
        <v>0</v>
      </c>
      <c r="AP52" s="61"/>
      <c r="AQ52" s="61"/>
      <c r="AR52" s="61"/>
      <c r="AS52" s="61"/>
      <c r="AT52" s="61"/>
      <c r="AU52" s="61"/>
      <c r="AV52" s="61"/>
      <c r="AW52" s="60">
        <f t="shared" si="4"/>
        <v>0</v>
      </c>
      <c r="AX52" s="61"/>
      <c r="AY52" s="61"/>
      <c r="AZ52" s="61"/>
      <c r="BA52" s="61"/>
      <c r="BB52" s="61"/>
      <c r="BC52" s="61"/>
      <c r="BD52" s="61"/>
      <c r="BE52" s="60">
        <f t="shared" si="5"/>
        <v>0</v>
      </c>
      <c r="BF52" s="60">
        <f t="shared" si="6"/>
        <v>0</v>
      </c>
      <c r="BG52" s="61"/>
      <c r="BH52" s="61"/>
      <c r="BI52" s="61"/>
      <c r="BJ52" s="61"/>
      <c r="BK52" s="61"/>
      <c r="BL52" s="61"/>
      <c r="BM52" s="61"/>
      <c r="BN52" s="61"/>
      <c r="BO52" s="60">
        <f t="shared" si="7"/>
        <v>0</v>
      </c>
      <c r="BP52" s="61">
        <v>31.161000000000001</v>
      </c>
      <c r="BQ52" s="61">
        <v>31.161000000000001</v>
      </c>
      <c r="BR52" s="61">
        <v>31.161000000000001</v>
      </c>
      <c r="BS52" s="61">
        <v>31.161000000000001</v>
      </c>
      <c r="BT52" s="61">
        <v>31.161000000000001</v>
      </c>
      <c r="BU52" s="61">
        <v>31.161000000000001</v>
      </c>
      <c r="BV52" s="61">
        <v>31.161000000000001</v>
      </c>
      <c r="BW52" s="60">
        <f t="shared" si="22"/>
        <v>218.12700000000001</v>
      </c>
      <c r="BX52" s="61"/>
      <c r="BY52" s="61"/>
      <c r="BZ52" s="63">
        <f t="shared" si="9"/>
        <v>0</v>
      </c>
      <c r="CA52" s="65"/>
      <c r="CB52" s="65"/>
      <c r="CC52" s="65"/>
      <c r="CD52" s="65"/>
      <c r="CE52" s="65"/>
      <c r="CF52" s="65"/>
      <c r="CG52" s="65"/>
      <c r="CH52" s="60">
        <f t="shared" si="11"/>
        <v>0</v>
      </c>
      <c r="CI52" s="61"/>
      <c r="CJ52" s="67"/>
      <c r="CK52" s="67"/>
      <c r="CL52" s="67"/>
      <c r="CM52" s="60">
        <f t="shared" si="12"/>
        <v>0</v>
      </c>
      <c r="CN52" s="62"/>
      <c r="CO52" s="62"/>
      <c r="CP52" s="60">
        <f t="shared" si="13"/>
        <v>0</v>
      </c>
      <c r="CQ52" s="61"/>
      <c r="CR52" s="61"/>
      <c r="CS52" s="61"/>
      <c r="CT52" s="61"/>
      <c r="CU52" s="61"/>
      <c r="CV52" s="60">
        <f t="shared" si="14"/>
        <v>0</v>
      </c>
      <c r="CW52" s="61"/>
      <c r="CX52" s="61"/>
      <c r="CY52" s="61"/>
      <c r="CZ52" s="61"/>
      <c r="DA52" s="61"/>
      <c r="DB52" s="61"/>
      <c r="DC52" s="60">
        <f t="shared" si="15"/>
        <v>0</v>
      </c>
      <c r="DD52" s="68">
        <f t="shared" si="19"/>
        <v>0</v>
      </c>
      <c r="DE52" s="67"/>
      <c r="DF52" s="67">
        <v>116.8</v>
      </c>
      <c r="DG52" s="67">
        <v>43.48</v>
      </c>
      <c r="DH52" s="69">
        <f t="shared" si="16"/>
        <v>160.28</v>
      </c>
      <c r="DI52" s="70">
        <f t="shared" si="17"/>
        <v>3304.123</v>
      </c>
      <c r="DJ52" s="77" t="s">
        <v>86</v>
      </c>
    </row>
    <row r="53" spans="1:114" s="82" customFormat="1" x14ac:dyDescent="0.25">
      <c r="A53" t="s">
        <v>427</v>
      </c>
      <c r="B53" t="s">
        <v>6</v>
      </c>
      <c r="C53" t="s">
        <v>6</v>
      </c>
      <c r="D53" s="50" t="s">
        <v>428</v>
      </c>
      <c r="E53" s="50" t="s">
        <v>429</v>
      </c>
      <c r="F53" s="50" t="s">
        <v>430</v>
      </c>
      <c r="G53" s="50" t="s">
        <v>431</v>
      </c>
      <c r="H53" s="51" t="e">
        <f>SUMIFS([1]prev!$Q$1:$Q$630,[1]prev!$C$1:$C$630,A53,[1]prev!$E$1:$E$630,F53,[1]prev!$F$1:$F$630,G53)</f>
        <v>#VALUE!</v>
      </c>
      <c r="I53" s="52">
        <v>3075</v>
      </c>
      <c r="J53" s="104" t="s">
        <v>432</v>
      </c>
      <c r="K53" s="99" t="s">
        <v>433</v>
      </c>
      <c r="L53" s="108" t="s">
        <v>6</v>
      </c>
      <c r="M53" s="96" t="s">
        <v>434</v>
      </c>
      <c r="N53" s="96" t="s">
        <v>435</v>
      </c>
      <c r="O53" s="57" t="s">
        <v>85</v>
      </c>
      <c r="P53" s="75">
        <v>7</v>
      </c>
      <c r="Q53" s="76">
        <v>3253.09</v>
      </c>
      <c r="R53" s="60"/>
      <c r="S53" s="61"/>
      <c r="T53" s="61"/>
      <c r="U53" s="60">
        <f t="shared" si="18"/>
        <v>0</v>
      </c>
      <c r="V53" s="61"/>
      <c r="W53" s="61"/>
      <c r="X53" s="60">
        <f t="shared" si="20"/>
        <v>0</v>
      </c>
      <c r="Y53" s="61"/>
      <c r="Z53" s="61"/>
      <c r="AA53" s="60">
        <f t="shared" si="1"/>
        <v>0</v>
      </c>
      <c r="AB53" s="61"/>
      <c r="AC53" s="61"/>
      <c r="AD53" s="62"/>
      <c r="AE53" s="61"/>
      <c r="AF53" s="61"/>
      <c r="AG53" s="63">
        <f t="shared" si="2"/>
        <v>0</v>
      </c>
      <c r="AH53" s="61"/>
      <c r="AI53" s="61"/>
      <c r="AJ53" s="61"/>
      <c r="AK53" s="61"/>
      <c r="AL53" s="61"/>
      <c r="AM53" s="61"/>
      <c r="AN53" s="61"/>
      <c r="AO53" s="60">
        <f t="shared" si="3"/>
        <v>0</v>
      </c>
      <c r="AP53" s="61"/>
      <c r="AQ53" s="61"/>
      <c r="AR53" s="61"/>
      <c r="AS53" s="61"/>
      <c r="AT53" s="61"/>
      <c r="AU53" s="61"/>
      <c r="AV53" s="61"/>
      <c r="AW53" s="60">
        <f t="shared" si="4"/>
        <v>0</v>
      </c>
      <c r="AX53" s="61"/>
      <c r="AY53" s="61"/>
      <c r="AZ53" s="61"/>
      <c r="BA53" s="61"/>
      <c r="BB53" s="61"/>
      <c r="BC53" s="61"/>
      <c r="BD53" s="61"/>
      <c r="BE53" s="60">
        <f t="shared" si="5"/>
        <v>0</v>
      </c>
      <c r="BF53" s="60">
        <f t="shared" si="6"/>
        <v>0</v>
      </c>
      <c r="BG53" s="61"/>
      <c r="BH53" s="61"/>
      <c r="BI53" s="61"/>
      <c r="BJ53" s="61"/>
      <c r="BK53" s="61"/>
      <c r="BL53" s="61"/>
      <c r="BM53" s="61"/>
      <c r="BN53" s="61"/>
      <c r="BO53" s="60">
        <f t="shared" si="7"/>
        <v>0</v>
      </c>
      <c r="BP53" s="61"/>
      <c r="BQ53" s="61"/>
      <c r="BR53" s="61"/>
      <c r="BS53" s="61"/>
      <c r="BT53" s="61"/>
      <c r="BU53" s="61"/>
      <c r="BV53" s="61"/>
      <c r="BW53" s="60">
        <f t="shared" si="22"/>
        <v>0</v>
      </c>
      <c r="BX53" s="61"/>
      <c r="BY53" s="61"/>
      <c r="BZ53" s="63">
        <f t="shared" si="9"/>
        <v>0</v>
      </c>
      <c r="CA53" s="65"/>
      <c r="CB53" s="65"/>
      <c r="CC53" s="65"/>
      <c r="CD53" s="65"/>
      <c r="CE53" s="65"/>
      <c r="CF53" s="65"/>
      <c r="CG53" s="65"/>
      <c r="CH53" s="60">
        <f t="shared" si="11"/>
        <v>0</v>
      </c>
      <c r="CI53" s="61"/>
      <c r="CJ53" s="67"/>
      <c r="CK53" s="67"/>
      <c r="CL53" s="67"/>
      <c r="CM53" s="60">
        <f t="shared" si="12"/>
        <v>0</v>
      </c>
      <c r="CN53" s="62"/>
      <c r="CO53" s="62"/>
      <c r="CP53" s="60">
        <f t="shared" si="13"/>
        <v>0</v>
      </c>
      <c r="CQ53" s="61"/>
      <c r="CR53" s="61"/>
      <c r="CS53" s="61"/>
      <c r="CT53" s="61"/>
      <c r="CU53" s="61"/>
      <c r="CV53" s="60">
        <f t="shared" si="14"/>
        <v>0</v>
      </c>
      <c r="CW53" s="61"/>
      <c r="CX53" s="61"/>
      <c r="CY53" s="61"/>
      <c r="CZ53" s="61"/>
      <c r="DA53" s="61"/>
      <c r="DB53" s="61"/>
      <c r="DC53" s="60">
        <f t="shared" si="15"/>
        <v>0</v>
      </c>
      <c r="DD53" s="68">
        <f t="shared" si="19"/>
        <v>0</v>
      </c>
      <c r="DE53" s="67"/>
      <c r="DF53" s="67">
        <v>116.8</v>
      </c>
      <c r="DG53" s="67">
        <v>43.48</v>
      </c>
      <c r="DH53" s="69">
        <f t="shared" si="16"/>
        <v>160.28</v>
      </c>
      <c r="DI53" s="70">
        <f t="shared" si="17"/>
        <v>3092.81</v>
      </c>
      <c r="DJ53" s="77" t="s">
        <v>86</v>
      </c>
    </row>
    <row r="54" spans="1:114" s="82" customFormat="1" x14ac:dyDescent="0.25">
      <c r="A54" t="s">
        <v>436</v>
      </c>
      <c r="B54" t="s">
        <v>6</v>
      </c>
      <c r="C54" t="s">
        <v>6</v>
      </c>
      <c r="D54" s="50" t="s">
        <v>437</v>
      </c>
      <c r="E54" s="50" t="s">
        <v>438</v>
      </c>
      <c r="F54" s="50" t="s">
        <v>439</v>
      </c>
      <c r="G54" s="50" t="s">
        <v>440</v>
      </c>
      <c r="H54" s="51" t="e">
        <f>SUMIFS([1]prev!$Q$1:$Q$630,[1]prev!$C$1:$C$630,A54,[1]prev!$E$1:$E$630,F54,[1]prev!$F$1:$F$630,G54)</f>
        <v>#VALUE!</v>
      </c>
      <c r="I54" s="52">
        <v>3127</v>
      </c>
      <c r="J54" s="104" t="s">
        <v>437</v>
      </c>
      <c r="K54" s="79" t="s">
        <v>441</v>
      </c>
      <c r="L54" s="96" t="s">
        <v>6</v>
      </c>
      <c r="M54" s="96" t="s">
        <v>442</v>
      </c>
      <c r="N54" s="96" t="s">
        <v>443</v>
      </c>
      <c r="O54" s="57" t="s">
        <v>85</v>
      </c>
      <c r="P54" s="75">
        <v>7</v>
      </c>
      <c r="Q54" s="60">
        <v>2330.0700000000002</v>
      </c>
      <c r="R54" s="60"/>
      <c r="S54" s="61"/>
      <c r="T54" s="61"/>
      <c r="U54" s="60">
        <f t="shared" si="18"/>
        <v>0</v>
      </c>
      <c r="V54" s="61"/>
      <c r="W54" s="61"/>
      <c r="X54" s="60">
        <f t="shared" si="20"/>
        <v>0</v>
      </c>
      <c r="Y54" s="61"/>
      <c r="Z54" s="61"/>
      <c r="AA54" s="60">
        <f t="shared" si="1"/>
        <v>0</v>
      </c>
      <c r="AB54" s="61"/>
      <c r="AC54" s="61"/>
      <c r="AD54" s="62"/>
      <c r="AE54" s="61"/>
      <c r="AF54" s="61"/>
      <c r="AG54" s="63">
        <f t="shared" si="2"/>
        <v>0</v>
      </c>
      <c r="AH54" s="61"/>
      <c r="AI54" s="61"/>
      <c r="AJ54" s="61"/>
      <c r="AK54" s="61"/>
      <c r="AL54" s="61"/>
      <c r="AM54" s="61"/>
      <c r="AN54" s="61"/>
      <c r="AO54" s="60">
        <f t="shared" si="3"/>
        <v>0</v>
      </c>
      <c r="AP54" s="61"/>
      <c r="AQ54" s="61"/>
      <c r="AR54" s="61"/>
      <c r="AS54" s="61"/>
      <c r="AT54" s="61"/>
      <c r="AU54" s="61"/>
      <c r="AV54" s="61"/>
      <c r="AW54" s="60">
        <f t="shared" si="4"/>
        <v>0</v>
      </c>
      <c r="AX54" s="61"/>
      <c r="AY54" s="61"/>
      <c r="AZ54" s="61"/>
      <c r="BA54" s="61"/>
      <c r="BB54" s="61"/>
      <c r="BC54" s="61"/>
      <c r="BD54" s="61"/>
      <c r="BE54" s="60">
        <f t="shared" si="5"/>
        <v>0</v>
      </c>
      <c r="BF54" s="60">
        <f t="shared" si="6"/>
        <v>0</v>
      </c>
      <c r="BG54" s="61"/>
      <c r="BH54" s="61"/>
      <c r="BI54" s="61"/>
      <c r="BJ54" s="61"/>
      <c r="BK54" s="61"/>
      <c r="BL54" s="61"/>
      <c r="BM54" s="61"/>
      <c r="BN54" s="61"/>
      <c r="BO54" s="60">
        <f t="shared" si="7"/>
        <v>0</v>
      </c>
      <c r="BP54" s="61"/>
      <c r="BQ54" s="61"/>
      <c r="BR54" s="61"/>
      <c r="BS54" s="61"/>
      <c r="BT54" s="61"/>
      <c r="BU54" s="61"/>
      <c r="BV54" s="61"/>
      <c r="BW54" s="60">
        <f t="shared" si="22"/>
        <v>0</v>
      </c>
      <c r="BX54" s="61"/>
      <c r="BY54" s="61"/>
      <c r="BZ54" s="63">
        <f t="shared" si="9"/>
        <v>0</v>
      </c>
      <c r="CA54" s="65">
        <v>63.048571428571428</v>
      </c>
      <c r="CB54" s="65">
        <v>63.048571428571428</v>
      </c>
      <c r="CC54" s="65">
        <v>63.048571428571428</v>
      </c>
      <c r="CD54" s="65">
        <v>63.048571428571428</v>
      </c>
      <c r="CE54" s="65">
        <v>63.048571428571428</v>
      </c>
      <c r="CF54" s="65">
        <v>63.048571428571428</v>
      </c>
      <c r="CG54" s="65">
        <v>63.048571428571428</v>
      </c>
      <c r="CH54" s="60">
        <f t="shared" si="11"/>
        <v>441.34000000000003</v>
      </c>
      <c r="CI54" s="61"/>
      <c r="CJ54" s="67"/>
      <c r="CK54" s="67"/>
      <c r="CL54" s="67"/>
      <c r="CM54" s="60">
        <f t="shared" si="12"/>
        <v>0</v>
      </c>
      <c r="CN54" s="62"/>
      <c r="CO54" s="62"/>
      <c r="CP54" s="60">
        <f t="shared" si="13"/>
        <v>0</v>
      </c>
      <c r="CQ54" s="61"/>
      <c r="CR54" s="61"/>
      <c r="CS54" s="61"/>
      <c r="CT54" s="61"/>
      <c r="CU54" s="61"/>
      <c r="CV54" s="60">
        <f t="shared" si="14"/>
        <v>0</v>
      </c>
      <c r="CW54" s="61"/>
      <c r="CX54" s="61"/>
      <c r="CY54" s="61"/>
      <c r="CZ54" s="61"/>
      <c r="DA54" s="61"/>
      <c r="DB54" s="61"/>
      <c r="DC54" s="60">
        <f t="shared" si="15"/>
        <v>0</v>
      </c>
      <c r="DD54" s="68">
        <f t="shared" si="19"/>
        <v>0</v>
      </c>
      <c r="DE54" s="67"/>
      <c r="DF54" s="67">
        <v>116.8</v>
      </c>
      <c r="DG54" s="67">
        <v>43.48</v>
      </c>
      <c r="DH54" s="69">
        <f t="shared" si="16"/>
        <v>160.28</v>
      </c>
      <c r="DI54" s="70">
        <f t="shared" si="17"/>
        <v>1728.45</v>
      </c>
      <c r="DJ54" s="77" t="s">
        <v>86</v>
      </c>
    </row>
    <row r="55" spans="1:114" s="82" customFormat="1" x14ac:dyDescent="0.25">
      <c r="A55" t="s">
        <v>444</v>
      </c>
      <c r="B55" t="s">
        <v>6</v>
      </c>
      <c r="C55" t="s">
        <v>6</v>
      </c>
      <c r="D55" s="50" t="s">
        <v>445</v>
      </c>
      <c r="E55" s="50" t="s">
        <v>446</v>
      </c>
      <c r="F55" s="50" t="s">
        <v>447</v>
      </c>
      <c r="G55" s="50" t="s">
        <v>448</v>
      </c>
      <c r="H55" s="51" t="e">
        <f>SUMIFS([1]prev!$Q$1:$Q$630,[1]prev!$C$1:$C$630,A55,[1]prev!$E$1:$E$630,F55,[1]prev!$F$1:$F$630,G55)</f>
        <v>#VALUE!</v>
      </c>
      <c r="I55" s="52">
        <v>3162</v>
      </c>
      <c r="J55" s="104" t="s">
        <v>449</v>
      </c>
      <c r="K55" s="99" t="s">
        <v>450</v>
      </c>
      <c r="L55" s="96" t="s">
        <v>6</v>
      </c>
      <c r="M55" s="96" t="s">
        <v>451</v>
      </c>
      <c r="N55" s="96" t="s">
        <v>452</v>
      </c>
      <c r="O55" s="57" t="s">
        <v>85</v>
      </c>
      <c r="P55" s="75">
        <v>7</v>
      </c>
      <c r="Q55" s="60">
        <v>1759.63</v>
      </c>
      <c r="R55" s="60"/>
      <c r="S55" s="61"/>
      <c r="T55" s="61"/>
      <c r="U55" s="60">
        <f t="shared" si="18"/>
        <v>0</v>
      </c>
      <c r="V55" s="61"/>
      <c r="W55" s="61"/>
      <c r="X55" s="60">
        <f t="shared" si="20"/>
        <v>0</v>
      </c>
      <c r="Y55" s="61"/>
      <c r="Z55" s="61"/>
      <c r="AA55" s="60">
        <f t="shared" si="1"/>
        <v>0</v>
      </c>
      <c r="AB55" s="61"/>
      <c r="AC55" s="61"/>
      <c r="AD55" s="62"/>
      <c r="AE55" s="61"/>
      <c r="AF55" s="61"/>
      <c r="AG55" s="63">
        <f t="shared" si="2"/>
        <v>0</v>
      </c>
      <c r="AH55" s="61"/>
      <c r="AI55" s="61"/>
      <c r="AJ55" s="61"/>
      <c r="AK55" s="61"/>
      <c r="AL55" s="61"/>
      <c r="AM55" s="61"/>
      <c r="AN55" s="61"/>
      <c r="AO55" s="60">
        <f t="shared" si="3"/>
        <v>0</v>
      </c>
      <c r="AP55" s="61"/>
      <c r="AQ55" s="61"/>
      <c r="AR55" s="61"/>
      <c r="AS55" s="61"/>
      <c r="AT55" s="61"/>
      <c r="AU55" s="61"/>
      <c r="AV55" s="61"/>
      <c r="AW55" s="60">
        <f t="shared" si="4"/>
        <v>0</v>
      </c>
      <c r="AX55" s="61"/>
      <c r="AY55" s="61"/>
      <c r="AZ55" s="61"/>
      <c r="BA55" s="61"/>
      <c r="BB55" s="61"/>
      <c r="BC55" s="61"/>
      <c r="BD55" s="61"/>
      <c r="BE55" s="60">
        <f t="shared" si="5"/>
        <v>0</v>
      </c>
      <c r="BF55" s="60">
        <f t="shared" si="6"/>
        <v>0</v>
      </c>
      <c r="BG55" s="61"/>
      <c r="BH55" s="61"/>
      <c r="BI55" s="61"/>
      <c r="BJ55" s="61"/>
      <c r="BK55" s="61"/>
      <c r="BL55" s="61"/>
      <c r="BM55" s="61"/>
      <c r="BN55" s="61"/>
      <c r="BO55" s="60">
        <f t="shared" si="7"/>
        <v>0</v>
      </c>
      <c r="BP55" s="61">
        <v>20.774000000000001</v>
      </c>
      <c r="BQ55" s="61">
        <v>20.774000000000001</v>
      </c>
      <c r="BR55" s="61">
        <v>20.774000000000001</v>
      </c>
      <c r="BS55" s="61">
        <v>20.774000000000001</v>
      </c>
      <c r="BT55" s="61">
        <v>20.774000000000001</v>
      </c>
      <c r="BU55" s="61">
        <v>20.774000000000001</v>
      </c>
      <c r="BV55" s="61">
        <v>20.774000000000001</v>
      </c>
      <c r="BW55" s="60">
        <f t="shared" si="22"/>
        <v>145.41800000000001</v>
      </c>
      <c r="BX55" s="61"/>
      <c r="BY55" s="61"/>
      <c r="BZ55" s="63">
        <f t="shared" si="9"/>
        <v>0</v>
      </c>
      <c r="CA55" s="65"/>
      <c r="CB55" s="65"/>
      <c r="CC55" s="65"/>
      <c r="CD55" s="65"/>
      <c r="CE55" s="65"/>
      <c r="CF55" s="65"/>
      <c r="CG55" s="65"/>
      <c r="CH55" s="60">
        <f t="shared" si="11"/>
        <v>0</v>
      </c>
      <c r="CI55" s="61"/>
      <c r="CJ55" s="67"/>
      <c r="CK55" s="67"/>
      <c r="CL55" s="67"/>
      <c r="CM55" s="60">
        <f t="shared" si="12"/>
        <v>0</v>
      </c>
      <c r="CN55" s="62"/>
      <c r="CO55" s="62"/>
      <c r="CP55" s="60">
        <f t="shared" si="13"/>
        <v>0</v>
      </c>
      <c r="CQ55" s="61"/>
      <c r="CR55" s="61"/>
      <c r="CS55" s="61"/>
      <c r="CT55" s="61"/>
      <c r="CU55" s="61"/>
      <c r="CV55" s="60">
        <f t="shared" si="14"/>
        <v>0</v>
      </c>
      <c r="CW55" s="61"/>
      <c r="CX55" s="61"/>
      <c r="CY55" s="61"/>
      <c r="CZ55" s="61"/>
      <c r="DA55" s="61"/>
      <c r="DB55" s="61"/>
      <c r="DC55" s="60">
        <f t="shared" si="15"/>
        <v>0</v>
      </c>
      <c r="DD55" s="68">
        <f t="shared" si="19"/>
        <v>0</v>
      </c>
      <c r="DE55" s="67"/>
      <c r="DF55" s="67">
        <v>116.8</v>
      </c>
      <c r="DG55" s="67">
        <v>43.48</v>
      </c>
      <c r="DH55" s="69">
        <f t="shared" si="16"/>
        <v>160.28</v>
      </c>
      <c r="DI55" s="70">
        <f t="shared" si="17"/>
        <v>1453.932</v>
      </c>
      <c r="DJ55" s="77" t="s">
        <v>86</v>
      </c>
    </row>
    <row r="56" spans="1:114" x14ac:dyDescent="0.25">
      <c r="A56" t="s">
        <v>453</v>
      </c>
      <c r="B56" t="s">
        <v>6</v>
      </c>
      <c r="C56" t="s">
        <v>6</v>
      </c>
      <c r="D56" s="50" t="s">
        <v>454</v>
      </c>
      <c r="E56" s="50" t="s">
        <v>455</v>
      </c>
      <c r="F56" s="50" t="s">
        <v>456</v>
      </c>
      <c r="G56" s="50" t="s">
        <v>457</v>
      </c>
      <c r="H56" s="51" t="e">
        <f>SUMIFS([1]prev!$Q$1:$Q$630,[1]prev!$C$1:$C$630,A56,[1]prev!$E$1:$E$630,F56,[1]prev!$F$1:$F$630,G56)</f>
        <v>#VALUE!</v>
      </c>
      <c r="I56" s="52">
        <v>3325</v>
      </c>
      <c r="J56" s="104" t="s">
        <v>454</v>
      </c>
      <c r="K56" s="99" t="s">
        <v>458</v>
      </c>
      <c r="L56" s="96" t="s">
        <v>459</v>
      </c>
      <c r="M56" s="96" t="s">
        <v>460</v>
      </c>
      <c r="N56" s="96" t="s">
        <v>461</v>
      </c>
      <c r="O56" s="57" t="s">
        <v>93</v>
      </c>
      <c r="P56" s="75">
        <v>7</v>
      </c>
      <c r="Q56" s="60">
        <v>3232.52</v>
      </c>
      <c r="R56" s="60"/>
      <c r="S56" s="61"/>
      <c r="T56" s="61"/>
      <c r="U56" s="60">
        <f t="shared" si="18"/>
        <v>0</v>
      </c>
      <c r="V56" s="61"/>
      <c r="W56" s="61"/>
      <c r="X56" s="60">
        <f t="shared" si="20"/>
        <v>0</v>
      </c>
      <c r="Y56" s="61"/>
      <c r="Z56" s="61"/>
      <c r="AA56" s="60">
        <f t="shared" si="1"/>
        <v>0</v>
      </c>
      <c r="AB56" s="61"/>
      <c r="AC56" s="61"/>
      <c r="AD56" s="62"/>
      <c r="AE56" s="61"/>
      <c r="AF56" s="61"/>
      <c r="AG56" s="63">
        <f t="shared" si="2"/>
        <v>0</v>
      </c>
      <c r="AH56" s="61"/>
      <c r="AI56" s="61"/>
      <c r="AJ56" s="61"/>
      <c r="AK56" s="61"/>
      <c r="AL56" s="61"/>
      <c r="AM56" s="61"/>
      <c r="AN56" s="61"/>
      <c r="AO56" s="60">
        <f t="shared" si="3"/>
        <v>0</v>
      </c>
      <c r="AP56" s="61"/>
      <c r="AQ56" s="61"/>
      <c r="AR56" s="61"/>
      <c r="AS56" s="61"/>
      <c r="AT56" s="61"/>
      <c r="AU56" s="61"/>
      <c r="AV56" s="61"/>
      <c r="AW56" s="60">
        <f t="shared" si="4"/>
        <v>0</v>
      </c>
      <c r="AX56" s="61"/>
      <c r="AY56" s="61"/>
      <c r="AZ56" s="61"/>
      <c r="BA56" s="61"/>
      <c r="BB56" s="61"/>
      <c r="BC56" s="61"/>
      <c r="BD56" s="61"/>
      <c r="BE56" s="60">
        <f t="shared" si="5"/>
        <v>0</v>
      </c>
      <c r="BF56" s="60">
        <f t="shared" si="6"/>
        <v>0</v>
      </c>
      <c r="BG56" s="61"/>
      <c r="BH56" s="61"/>
      <c r="BI56" s="61"/>
      <c r="BJ56" s="61"/>
      <c r="BK56" s="61"/>
      <c r="BL56" s="61"/>
      <c r="BM56" s="61"/>
      <c r="BN56" s="61"/>
      <c r="BO56" s="60">
        <f t="shared" si="7"/>
        <v>0</v>
      </c>
      <c r="BP56" s="61"/>
      <c r="BQ56" s="61"/>
      <c r="BR56" s="61"/>
      <c r="BS56" s="61"/>
      <c r="BT56" s="61"/>
      <c r="BU56" s="61"/>
      <c r="BV56" s="61"/>
      <c r="BW56" s="60">
        <f t="shared" si="22"/>
        <v>0</v>
      </c>
      <c r="BX56" s="61"/>
      <c r="BY56" s="61"/>
      <c r="BZ56" s="63">
        <f t="shared" si="9"/>
        <v>0</v>
      </c>
      <c r="CA56" s="65">
        <v>40.222857142857144</v>
      </c>
      <c r="CB56" s="65">
        <v>40.222857142857144</v>
      </c>
      <c r="CC56" s="65">
        <v>40.222857142857144</v>
      </c>
      <c r="CD56" s="65">
        <v>40.222857142857144</v>
      </c>
      <c r="CE56" s="65">
        <v>40.222857142857144</v>
      </c>
      <c r="CF56" s="65">
        <v>40.222857142857144</v>
      </c>
      <c r="CG56" s="65">
        <v>40.222857142857144</v>
      </c>
      <c r="CH56" s="60">
        <f t="shared" si="11"/>
        <v>281.56</v>
      </c>
      <c r="CI56" s="61"/>
      <c r="CJ56" s="67"/>
      <c r="CK56" s="67"/>
      <c r="CL56" s="67"/>
      <c r="CM56" s="60">
        <f t="shared" si="12"/>
        <v>0</v>
      </c>
      <c r="CN56" s="62"/>
      <c r="CO56" s="62"/>
      <c r="CP56" s="60">
        <f t="shared" si="13"/>
        <v>0</v>
      </c>
      <c r="CQ56" s="61"/>
      <c r="CR56" s="61"/>
      <c r="CS56" s="61"/>
      <c r="CT56" s="61"/>
      <c r="CU56" s="61"/>
      <c r="CV56" s="60">
        <f t="shared" si="14"/>
        <v>0</v>
      </c>
      <c r="CW56" s="61"/>
      <c r="CX56" s="61"/>
      <c r="CY56" s="61"/>
      <c r="CZ56" s="61"/>
      <c r="DA56" s="61"/>
      <c r="DB56" s="61"/>
      <c r="DC56" s="60">
        <f t="shared" si="15"/>
        <v>0</v>
      </c>
      <c r="DD56" s="68">
        <f t="shared" si="19"/>
        <v>0</v>
      </c>
      <c r="DE56" s="67"/>
      <c r="DF56" s="67">
        <v>116.8</v>
      </c>
      <c r="DG56" s="67">
        <v>43.48</v>
      </c>
      <c r="DH56" s="69">
        <f t="shared" si="16"/>
        <v>160.28</v>
      </c>
      <c r="DI56" s="70">
        <f t="shared" si="17"/>
        <v>2790.68</v>
      </c>
      <c r="DJ56" s="77" t="s">
        <v>86</v>
      </c>
    </row>
    <row r="57" spans="1:114" x14ac:dyDescent="0.25">
      <c r="A57" t="s">
        <v>462</v>
      </c>
      <c r="B57" t="s">
        <v>6</v>
      </c>
      <c r="C57" t="s">
        <v>6</v>
      </c>
      <c r="D57" s="50" t="s">
        <v>463</v>
      </c>
      <c r="E57" s="50" t="s">
        <v>219</v>
      </c>
      <c r="F57" s="50" t="s">
        <v>464</v>
      </c>
      <c r="G57" s="50" t="s">
        <v>464</v>
      </c>
      <c r="H57" s="51" t="e">
        <f>SUMIFS([1]prev!$Q$1:$Q$630,[1]prev!$C$1:$C$630,A57,[1]prev!$E$1:$E$630,F57,[1]prev!$F$1:$F$630,G57)</f>
        <v>#VALUE!</v>
      </c>
      <c r="I57" s="52">
        <v>3403</v>
      </c>
      <c r="J57" s="104" t="s">
        <v>463</v>
      </c>
      <c r="K57" s="95" t="s">
        <v>221</v>
      </c>
      <c r="L57" s="96" t="s">
        <v>6</v>
      </c>
      <c r="M57" s="96" t="s">
        <v>465</v>
      </c>
      <c r="N57" s="96" t="s">
        <v>466</v>
      </c>
      <c r="O57" s="57" t="s">
        <v>85</v>
      </c>
      <c r="P57" s="75">
        <v>7</v>
      </c>
      <c r="Q57" s="76">
        <v>3193.5</v>
      </c>
      <c r="R57" s="60"/>
      <c r="S57" s="61"/>
      <c r="T57" s="61"/>
      <c r="U57" s="60">
        <f t="shared" si="18"/>
        <v>0</v>
      </c>
      <c r="V57" s="61"/>
      <c r="W57" s="61"/>
      <c r="X57" s="60">
        <f t="shared" si="20"/>
        <v>0</v>
      </c>
      <c r="Y57" s="61"/>
      <c r="Z57" s="61"/>
      <c r="AA57" s="60">
        <f t="shared" si="1"/>
        <v>0</v>
      </c>
      <c r="AB57" s="61"/>
      <c r="AC57" s="61"/>
      <c r="AD57" s="62"/>
      <c r="AE57" s="61"/>
      <c r="AF57" s="61"/>
      <c r="AG57" s="63">
        <f t="shared" si="2"/>
        <v>0</v>
      </c>
      <c r="AH57" s="61"/>
      <c r="AI57" s="61"/>
      <c r="AJ57" s="61"/>
      <c r="AK57" s="61"/>
      <c r="AL57" s="61"/>
      <c r="AM57" s="61"/>
      <c r="AN57" s="61"/>
      <c r="AO57" s="60">
        <f t="shared" si="3"/>
        <v>0</v>
      </c>
      <c r="AP57" s="61"/>
      <c r="AQ57" s="61"/>
      <c r="AR57" s="61"/>
      <c r="AS57" s="61"/>
      <c r="AT57" s="61"/>
      <c r="AU57" s="61"/>
      <c r="AV57" s="61"/>
      <c r="AW57" s="60">
        <f t="shared" si="4"/>
        <v>0</v>
      </c>
      <c r="AX57" s="61"/>
      <c r="AY57" s="61"/>
      <c r="AZ57" s="61"/>
      <c r="BA57" s="61"/>
      <c r="BB57" s="61"/>
      <c r="BC57" s="61"/>
      <c r="BD57" s="61"/>
      <c r="BE57" s="60">
        <f t="shared" si="5"/>
        <v>0</v>
      </c>
      <c r="BF57" s="60">
        <f t="shared" si="6"/>
        <v>0</v>
      </c>
      <c r="BG57" s="61"/>
      <c r="BH57" s="61"/>
      <c r="BI57" s="61"/>
      <c r="BJ57" s="61"/>
      <c r="BK57" s="61"/>
      <c r="BL57" s="61"/>
      <c r="BM57" s="61"/>
      <c r="BN57" s="61"/>
      <c r="BO57" s="60">
        <f t="shared" si="7"/>
        <v>0</v>
      </c>
      <c r="BP57" s="61"/>
      <c r="BQ57" s="61"/>
      <c r="BR57" s="61"/>
      <c r="BS57" s="61"/>
      <c r="BT57" s="61"/>
      <c r="BU57" s="61"/>
      <c r="BV57" s="61"/>
      <c r="BW57" s="60">
        <f t="shared" si="22"/>
        <v>0</v>
      </c>
      <c r="BX57" s="61"/>
      <c r="BY57" s="61"/>
      <c r="BZ57" s="63">
        <f t="shared" si="9"/>
        <v>0</v>
      </c>
      <c r="CA57" s="65"/>
      <c r="CB57" s="65"/>
      <c r="CC57" s="65"/>
      <c r="CD57" s="65"/>
      <c r="CE57" s="65"/>
      <c r="CF57" s="65"/>
      <c r="CG57" s="65"/>
      <c r="CH57" s="60">
        <f t="shared" si="11"/>
        <v>0</v>
      </c>
      <c r="CI57" s="61"/>
      <c r="CJ57" s="67"/>
      <c r="CK57" s="67"/>
      <c r="CL57" s="67"/>
      <c r="CM57" s="60">
        <f t="shared" si="12"/>
        <v>0</v>
      </c>
      <c r="CN57" s="62"/>
      <c r="CO57" s="62"/>
      <c r="CP57" s="60">
        <f t="shared" si="13"/>
        <v>0</v>
      </c>
      <c r="CQ57" s="61"/>
      <c r="CR57" s="61"/>
      <c r="CS57" s="61"/>
      <c r="CT57" s="61"/>
      <c r="CU57" s="61"/>
      <c r="CV57" s="60">
        <f t="shared" si="14"/>
        <v>0</v>
      </c>
      <c r="CW57" s="61"/>
      <c r="CX57" s="61"/>
      <c r="CY57" s="61"/>
      <c r="CZ57" s="61"/>
      <c r="DA57" s="61"/>
      <c r="DB57" s="61"/>
      <c r="DC57" s="60">
        <f t="shared" si="15"/>
        <v>0</v>
      </c>
      <c r="DD57" s="68">
        <f t="shared" si="19"/>
        <v>0</v>
      </c>
      <c r="DE57" s="67"/>
      <c r="DF57" s="67">
        <v>143.86000000000001</v>
      </c>
      <c r="DG57" s="67">
        <v>49.68</v>
      </c>
      <c r="DH57" s="69">
        <f t="shared" si="16"/>
        <v>193.54000000000002</v>
      </c>
      <c r="DI57" s="70">
        <f t="shared" si="17"/>
        <v>2999.96</v>
      </c>
      <c r="DJ57" s="77" t="s">
        <v>146</v>
      </c>
    </row>
    <row r="58" spans="1:114" x14ac:dyDescent="0.25">
      <c r="A58" t="s">
        <v>467</v>
      </c>
      <c r="B58" t="s">
        <v>6</v>
      </c>
      <c r="C58" t="s">
        <v>6</v>
      </c>
      <c r="D58" s="50" t="s">
        <v>468</v>
      </c>
      <c r="E58" s="50" t="s">
        <v>384</v>
      </c>
      <c r="F58" s="50" t="s">
        <v>469</v>
      </c>
      <c r="G58" s="50" t="s">
        <v>470</v>
      </c>
      <c r="H58" s="51" t="e">
        <f>SUMIFS([1]prev!$Q$1:$Q$630,[1]prev!$C$1:$C$630,A58,[1]prev!$E$1:$E$630,F58,[1]prev!$F$1:$F$630,G58)</f>
        <v>#VALUE!</v>
      </c>
      <c r="I58" s="52">
        <v>3421</v>
      </c>
      <c r="J58" s="104" t="s">
        <v>468</v>
      </c>
      <c r="K58" s="54" t="s">
        <v>385</v>
      </c>
      <c r="L58" s="96" t="s">
        <v>6</v>
      </c>
      <c r="M58" s="96" t="s">
        <v>471</v>
      </c>
      <c r="N58" s="96" t="s">
        <v>472</v>
      </c>
      <c r="O58" s="57" t="s">
        <v>269</v>
      </c>
      <c r="P58" s="75">
        <v>0</v>
      </c>
      <c r="Q58" s="59">
        <v>1744.61</v>
      </c>
      <c r="R58" s="60"/>
      <c r="S58" s="61"/>
      <c r="T58" s="61"/>
      <c r="U58" s="60">
        <f t="shared" si="18"/>
        <v>0</v>
      </c>
      <c r="V58" s="61"/>
      <c r="W58" s="61"/>
      <c r="X58" s="60">
        <f t="shared" si="20"/>
        <v>0</v>
      </c>
      <c r="Y58" s="61"/>
      <c r="Z58" s="61"/>
      <c r="AA58" s="60">
        <f t="shared" si="1"/>
        <v>0</v>
      </c>
      <c r="AB58" s="61"/>
      <c r="AC58" s="61"/>
      <c r="AD58" s="62"/>
      <c r="AE58" s="61"/>
      <c r="AF58" s="61"/>
      <c r="AG58" s="63">
        <f t="shared" si="2"/>
        <v>0</v>
      </c>
      <c r="AH58" s="61"/>
      <c r="AI58" s="61"/>
      <c r="AJ58" s="61"/>
      <c r="AK58" s="61"/>
      <c r="AL58" s="61"/>
      <c r="AM58" s="61"/>
      <c r="AN58" s="61"/>
      <c r="AO58" s="60">
        <f t="shared" si="3"/>
        <v>0</v>
      </c>
      <c r="AP58" s="61">
        <v>249.23</v>
      </c>
      <c r="AQ58" s="61">
        <v>249.23</v>
      </c>
      <c r="AR58" s="61">
        <v>249.23</v>
      </c>
      <c r="AS58" s="61">
        <v>249.23</v>
      </c>
      <c r="AT58" s="61">
        <v>249.23</v>
      </c>
      <c r="AU58" s="61">
        <v>249.23</v>
      </c>
      <c r="AV58" s="61">
        <v>249.23</v>
      </c>
      <c r="AW58" s="60">
        <f t="shared" si="4"/>
        <v>1744.61</v>
      </c>
      <c r="AX58" s="61"/>
      <c r="AY58" s="61"/>
      <c r="AZ58" s="61"/>
      <c r="BA58" s="61"/>
      <c r="BB58" s="61"/>
      <c r="BC58" s="61"/>
      <c r="BD58" s="61"/>
      <c r="BE58" s="60">
        <f t="shared" si="5"/>
        <v>0</v>
      </c>
      <c r="BF58" s="60">
        <f t="shared" si="6"/>
        <v>1744.61</v>
      </c>
      <c r="BG58" s="61"/>
      <c r="BH58" s="61"/>
      <c r="BI58" s="61"/>
      <c r="BJ58" s="61"/>
      <c r="BK58" s="61"/>
      <c r="BL58" s="61"/>
      <c r="BM58" s="61"/>
      <c r="BN58" s="61"/>
      <c r="BO58" s="60">
        <f t="shared" si="7"/>
        <v>0</v>
      </c>
      <c r="BP58" s="61">
        <f>37.6843333333333-37.6843333333333</f>
        <v>0</v>
      </c>
      <c r="BQ58" s="61">
        <f t="shared" ref="BQ58:BV58" si="26">37.6843333333333-37.6843333333333</f>
        <v>0</v>
      </c>
      <c r="BR58" s="61">
        <f t="shared" si="26"/>
        <v>0</v>
      </c>
      <c r="BS58" s="61">
        <f t="shared" si="26"/>
        <v>0</v>
      </c>
      <c r="BT58" s="61">
        <f t="shared" si="26"/>
        <v>0</v>
      </c>
      <c r="BU58" s="61">
        <f t="shared" si="26"/>
        <v>0</v>
      </c>
      <c r="BV58" s="61">
        <f t="shared" si="26"/>
        <v>0</v>
      </c>
      <c r="BW58" s="66">
        <f t="shared" si="22"/>
        <v>0</v>
      </c>
      <c r="BX58" s="61"/>
      <c r="BY58" s="61"/>
      <c r="BZ58" s="64">
        <f t="shared" si="9"/>
        <v>0</v>
      </c>
      <c r="CA58" s="65">
        <f>115.915714285714-115.915714285714</f>
        <v>0</v>
      </c>
      <c r="CB58" s="65">
        <f t="shared" ref="CB58:CG58" si="27">115.915714285714-115.915714285714</f>
        <v>0</v>
      </c>
      <c r="CC58" s="65">
        <f t="shared" si="27"/>
        <v>0</v>
      </c>
      <c r="CD58" s="65">
        <f t="shared" si="27"/>
        <v>0</v>
      </c>
      <c r="CE58" s="65">
        <f t="shared" si="27"/>
        <v>0</v>
      </c>
      <c r="CF58" s="65">
        <f t="shared" si="27"/>
        <v>0</v>
      </c>
      <c r="CG58" s="65">
        <f t="shared" si="27"/>
        <v>0</v>
      </c>
      <c r="CH58" s="66">
        <f t="shared" si="11"/>
        <v>0</v>
      </c>
      <c r="CI58" s="61"/>
      <c r="CJ58" s="67"/>
      <c r="CK58" s="67"/>
      <c r="CL58" s="67"/>
      <c r="CM58" s="60">
        <f t="shared" si="12"/>
        <v>0</v>
      </c>
      <c r="CN58" s="62"/>
      <c r="CO58" s="62"/>
      <c r="CP58" s="60">
        <f t="shared" si="13"/>
        <v>0</v>
      </c>
      <c r="CQ58" s="61"/>
      <c r="CR58" s="61"/>
      <c r="CS58" s="61"/>
      <c r="CT58" s="61"/>
      <c r="CU58" s="61"/>
      <c r="CV58" s="60">
        <f t="shared" si="14"/>
        <v>0</v>
      </c>
      <c r="CW58" s="61"/>
      <c r="CX58" s="61"/>
      <c r="CY58" s="61"/>
      <c r="CZ58" s="61"/>
      <c r="DA58" s="61"/>
      <c r="DB58" s="61"/>
      <c r="DC58" s="60">
        <f t="shared" si="15"/>
        <v>0</v>
      </c>
      <c r="DD58" s="68">
        <f t="shared" si="19"/>
        <v>0</v>
      </c>
      <c r="DE58" s="67"/>
      <c r="DF58" s="67">
        <v>0</v>
      </c>
      <c r="DG58" s="67">
        <v>0</v>
      </c>
      <c r="DH58" s="69">
        <f t="shared" si="16"/>
        <v>0</v>
      </c>
      <c r="DI58" s="70">
        <f t="shared" si="17"/>
        <v>0</v>
      </c>
      <c r="DJ58" s="77" t="s">
        <v>86</v>
      </c>
    </row>
    <row r="59" spans="1:114" s="82" customFormat="1" x14ac:dyDescent="0.25">
      <c r="A59" t="s">
        <v>473</v>
      </c>
      <c r="B59" t="s">
        <v>6</v>
      </c>
      <c r="C59" t="s">
        <v>474</v>
      </c>
      <c r="D59" s="50" t="s">
        <v>475</v>
      </c>
      <c r="E59" s="50" t="s">
        <v>476</v>
      </c>
      <c r="F59" s="50" t="s">
        <v>477</v>
      </c>
      <c r="G59" s="50" t="s">
        <v>477</v>
      </c>
      <c r="H59" s="51" t="e">
        <f>SUMIFS([1]prev!$Q$1:$Q$630,[1]prev!$C$1:$C$630,A59,[1]prev!$E$1:$E$630,F59,[1]prev!$F$1:$F$630,G59)</f>
        <v>#VALUE!</v>
      </c>
      <c r="I59" s="52">
        <v>3535</v>
      </c>
      <c r="J59" s="104" t="s">
        <v>478</v>
      </c>
      <c r="K59" s="95" t="s">
        <v>479</v>
      </c>
      <c r="L59" s="96" t="s">
        <v>6</v>
      </c>
      <c r="M59" s="96" t="s">
        <v>480</v>
      </c>
      <c r="N59" s="96" t="s">
        <v>481</v>
      </c>
      <c r="O59" s="57" t="s">
        <v>85</v>
      </c>
      <c r="P59" s="75">
        <v>7</v>
      </c>
      <c r="Q59" s="76">
        <v>2693.5</v>
      </c>
      <c r="R59" s="60"/>
      <c r="S59" s="61"/>
      <c r="T59" s="61"/>
      <c r="U59" s="60">
        <f t="shared" si="18"/>
        <v>0</v>
      </c>
      <c r="V59" s="61"/>
      <c r="W59" s="61"/>
      <c r="X59" s="60">
        <f t="shared" si="20"/>
        <v>0</v>
      </c>
      <c r="Y59" s="61"/>
      <c r="Z59" s="61"/>
      <c r="AA59" s="60">
        <f t="shared" si="1"/>
        <v>0</v>
      </c>
      <c r="AB59" s="61"/>
      <c r="AC59" s="61"/>
      <c r="AD59" s="62"/>
      <c r="AE59" s="61"/>
      <c r="AF59" s="61"/>
      <c r="AG59" s="63">
        <f t="shared" si="2"/>
        <v>0</v>
      </c>
      <c r="AH59" s="61"/>
      <c r="AI59" s="61"/>
      <c r="AJ59" s="61"/>
      <c r="AK59" s="61"/>
      <c r="AL59" s="61"/>
      <c r="AM59" s="61"/>
      <c r="AN59" s="61"/>
      <c r="AO59" s="60">
        <f t="shared" si="3"/>
        <v>0</v>
      </c>
      <c r="AP59" s="61"/>
      <c r="AQ59" s="61"/>
      <c r="AR59" s="61"/>
      <c r="AS59" s="61"/>
      <c r="AT59" s="61"/>
      <c r="AU59" s="61"/>
      <c r="AV59" s="61"/>
      <c r="AW59" s="60">
        <f t="shared" si="4"/>
        <v>0</v>
      </c>
      <c r="AX59" s="61"/>
      <c r="AY59" s="61"/>
      <c r="AZ59" s="61"/>
      <c r="BA59" s="61"/>
      <c r="BB59" s="61"/>
      <c r="BC59" s="61"/>
      <c r="BD59" s="61"/>
      <c r="BE59" s="60">
        <f t="shared" si="5"/>
        <v>0</v>
      </c>
      <c r="BF59" s="60">
        <f t="shared" si="6"/>
        <v>0</v>
      </c>
      <c r="BG59" s="61"/>
      <c r="BH59" s="61"/>
      <c r="BI59" s="61"/>
      <c r="BJ59" s="61"/>
      <c r="BK59" s="61"/>
      <c r="BL59" s="61"/>
      <c r="BM59" s="61"/>
      <c r="BN59" s="61"/>
      <c r="BO59" s="60">
        <f t="shared" si="7"/>
        <v>0</v>
      </c>
      <c r="BP59" s="61"/>
      <c r="BQ59" s="61"/>
      <c r="BR59" s="61"/>
      <c r="BS59" s="61"/>
      <c r="BT59" s="61"/>
      <c r="BU59" s="61"/>
      <c r="BV59" s="61"/>
      <c r="BW59" s="60">
        <f t="shared" si="22"/>
        <v>0</v>
      </c>
      <c r="BX59" s="61"/>
      <c r="BY59" s="61"/>
      <c r="BZ59" s="63">
        <f t="shared" si="9"/>
        <v>0</v>
      </c>
      <c r="CA59" s="65"/>
      <c r="CB59" s="65"/>
      <c r="CC59" s="65"/>
      <c r="CD59" s="65"/>
      <c r="CE59" s="65"/>
      <c r="CF59" s="65"/>
      <c r="CG59" s="65"/>
      <c r="CH59" s="60">
        <f t="shared" si="11"/>
        <v>0</v>
      </c>
      <c r="CI59" s="61"/>
      <c r="CJ59" s="67"/>
      <c r="CK59" s="67"/>
      <c r="CL59" s="67"/>
      <c r="CM59" s="60">
        <f t="shared" si="12"/>
        <v>0</v>
      </c>
      <c r="CN59" s="62"/>
      <c r="CO59" s="62"/>
      <c r="CP59" s="60">
        <f t="shared" si="13"/>
        <v>0</v>
      </c>
      <c r="CQ59" s="61"/>
      <c r="CR59" s="61"/>
      <c r="CS59" s="61"/>
      <c r="CT59" s="61"/>
      <c r="CU59" s="61"/>
      <c r="CV59" s="60">
        <f t="shared" si="14"/>
        <v>0</v>
      </c>
      <c r="CW59" s="61"/>
      <c r="CX59" s="61"/>
      <c r="CY59" s="61"/>
      <c r="CZ59" s="61"/>
      <c r="DA59" s="61"/>
      <c r="DB59" s="61"/>
      <c r="DC59" s="60">
        <f t="shared" si="15"/>
        <v>0</v>
      </c>
      <c r="DD59" s="68">
        <f t="shared" si="19"/>
        <v>0</v>
      </c>
      <c r="DE59" s="67"/>
      <c r="DF59" s="67">
        <v>143.86000000000001</v>
      </c>
      <c r="DG59" s="67">
        <v>49.68</v>
      </c>
      <c r="DH59" s="69">
        <f t="shared" si="16"/>
        <v>193.54000000000002</v>
      </c>
      <c r="DI59" s="70">
        <f t="shared" si="17"/>
        <v>2499.96</v>
      </c>
      <c r="DJ59" s="77" t="s">
        <v>146</v>
      </c>
    </row>
    <row r="60" spans="1:114" x14ac:dyDescent="0.25">
      <c r="A60" t="s">
        <v>482</v>
      </c>
      <c r="B60" t="s">
        <v>6</v>
      </c>
      <c r="C60" t="s">
        <v>6</v>
      </c>
      <c r="D60" s="50" t="s">
        <v>483</v>
      </c>
      <c r="E60" s="50" t="s">
        <v>484</v>
      </c>
      <c r="F60" s="50" t="s">
        <v>485</v>
      </c>
      <c r="G60" s="50" t="s">
        <v>486</v>
      </c>
      <c r="H60" s="51" t="e">
        <f>SUMIFS([1]prev!$Q$1:$Q$630,[1]prev!$C$1:$C$630,A60,[1]prev!$E$1:$E$630,F60,[1]prev!$F$1:$F$630,G60)</f>
        <v>#VALUE!</v>
      </c>
      <c r="I60" s="52">
        <v>3593</v>
      </c>
      <c r="J60" s="104" t="s">
        <v>483</v>
      </c>
      <c r="K60" s="101" t="s">
        <v>487</v>
      </c>
      <c r="L60" s="96" t="s">
        <v>6</v>
      </c>
      <c r="M60" s="96" t="s">
        <v>488</v>
      </c>
      <c r="N60" s="96" t="s">
        <v>489</v>
      </c>
      <c r="O60" s="57" t="s">
        <v>85</v>
      </c>
      <c r="P60" s="75">
        <v>7</v>
      </c>
      <c r="Q60" s="60">
        <v>1772.16</v>
      </c>
      <c r="R60" s="60"/>
      <c r="S60" s="61"/>
      <c r="T60" s="61"/>
      <c r="U60" s="60">
        <f t="shared" si="18"/>
        <v>0</v>
      </c>
      <c r="V60" s="61"/>
      <c r="W60" s="61"/>
      <c r="X60" s="60">
        <f t="shared" si="20"/>
        <v>0</v>
      </c>
      <c r="Y60" s="61"/>
      <c r="Z60" s="61"/>
      <c r="AA60" s="60">
        <f t="shared" si="1"/>
        <v>0</v>
      </c>
      <c r="AB60" s="61"/>
      <c r="AC60" s="61"/>
      <c r="AD60" s="62"/>
      <c r="AE60" s="61"/>
      <c r="AF60" s="61"/>
      <c r="AG60" s="63">
        <f t="shared" si="2"/>
        <v>0</v>
      </c>
      <c r="AH60" s="61"/>
      <c r="AI60" s="61"/>
      <c r="AJ60" s="61"/>
      <c r="AK60" s="61"/>
      <c r="AL60" s="61"/>
      <c r="AM60" s="61"/>
      <c r="AN60" s="61"/>
      <c r="AO60" s="60">
        <f t="shared" si="3"/>
        <v>0</v>
      </c>
      <c r="AP60" s="61"/>
      <c r="AQ60" s="61"/>
      <c r="AR60" s="61"/>
      <c r="AS60" s="61"/>
      <c r="AT60" s="61"/>
      <c r="AU60" s="61"/>
      <c r="AV60" s="61"/>
      <c r="AW60" s="60">
        <f t="shared" si="4"/>
        <v>0</v>
      </c>
      <c r="AX60" s="61"/>
      <c r="AY60" s="61"/>
      <c r="AZ60" s="61"/>
      <c r="BA60" s="61"/>
      <c r="BB60" s="61"/>
      <c r="BC60" s="61"/>
      <c r="BD60" s="61"/>
      <c r="BE60" s="60">
        <f t="shared" si="5"/>
        <v>0</v>
      </c>
      <c r="BF60" s="60">
        <f t="shared" si="6"/>
        <v>0</v>
      </c>
      <c r="BG60" s="61"/>
      <c r="BH60" s="61"/>
      <c r="BI60" s="61"/>
      <c r="BJ60" s="61"/>
      <c r="BK60" s="61"/>
      <c r="BL60" s="61"/>
      <c r="BM60" s="61"/>
      <c r="BN60" s="61"/>
      <c r="BO60" s="60">
        <f t="shared" si="7"/>
        <v>0</v>
      </c>
      <c r="BP60" s="61"/>
      <c r="BQ60" s="61"/>
      <c r="BR60" s="61"/>
      <c r="BS60" s="61"/>
      <c r="BT60" s="61"/>
      <c r="BU60" s="61"/>
      <c r="BV60" s="61"/>
      <c r="BW60" s="60">
        <f t="shared" si="22"/>
        <v>0</v>
      </c>
      <c r="BX60" s="61"/>
      <c r="BY60" s="61"/>
      <c r="BZ60" s="63">
        <f t="shared" si="9"/>
        <v>0</v>
      </c>
      <c r="CA60" s="65"/>
      <c r="CB60" s="65"/>
      <c r="CC60" s="65"/>
      <c r="CD60" s="65"/>
      <c r="CE60" s="65"/>
      <c r="CF60" s="65"/>
      <c r="CG60" s="65"/>
      <c r="CH60" s="60">
        <f t="shared" si="11"/>
        <v>0</v>
      </c>
      <c r="CI60" s="61"/>
      <c r="CJ60" s="67"/>
      <c r="CK60" s="67"/>
      <c r="CL60" s="67"/>
      <c r="CM60" s="60">
        <f t="shared" si="12"/>
        <v>0</v>
      </c>
      <c r="CN60" s="62"/>
      <c r="CO60" s="62"/>
      <c r="CP60" s="60">
        <f t="shared" si="13"/>
        <v>0</v>
      </c>
      <c r="CQ60" s="61"/>
      <c r="CR60" s="61"/>
      <c r="CS60" s="61"/>
      <c r="CT60" s="61"/>
      <c r="CU60" s="61"/>
      <c r="CV60" s="60">
        <f t="shared" si="14"/>
        <v>0</v>
      </c>
      <c r="CW60" s="61"/>
      <c r="CX60" s="61"/>
      <c r="CY60" s="61"/>
      <c r="CZ60" s="61"/>
      <c r="DA60" s="61"/>
      <c r="DB60" s="61"/>
      <c r="DC60" s="60">
        <f t="shared" si="15"/>
        <v>0</v>
      </c>
      <c r="DD60" s="68">
        <f t="shared" si="19"/>
        <v>0</v>
      </c>
      <c r="DE60" s="67"/>
      <c r="DF60" s="67">
        <v>116.8</v>
      </c>
      <c r="DG60" s="67">
        <v>43.48</v>
      </c>
      <c r="DH60" s="69">
        <f t="shared" si="16"/>
        <v>160.28</v>
      </c>
      <c r="DI60" s="70">
        <f t="shared" si="17"/>
        <v>1611.88</v>
      </c>
      <c r="DJ60" s="77" t="s">
        <v>86</v>
      </c>
    </row>
    <row r="61" spans="1:114" s="50" customFormat="1" x14ac:dyDescent="0.25">
      <c r="A61" t="s">
        <v>490</v>
      </c>
      <c r="B61" t="s">
        <v>6</v>
      </c>
      <c r="C61" t="s">
        <v>6</v>
      </c>
      <c r="D61" s="50" t="s">
        <v>491</v>
      </c>
      <c r="E61" s="50" t="s">
        <v>190</v>
      </c>
      <c r="F61" s="50" t="s">
        <v>6</v>
      </c>
      <c r="G61" s="50" t="s">
        <v>6</v>
      </c>
      <c r="H61" s="51" t="e">
        <f>SUMIFS([1]prev!$Q$1:$Q$630,[1]prev!$C$1:$C$630,A61,[1]prev!$E$1:$E$630,F61,[1]prev!$F$1:$F$630,G61)</f>
        <v>#VALUE!</v>
      </c>
      <c r="I61" s="52">
        <v>3626</v>
      </c>
      <c r="J61" s="106" t="s">
        <v>491</v>
      </c>
      <c r="K61" s="89" t="s">
        <v>191</v>
      </c>
      <c r="L61" s="96" t="s">
        <v>6</v>
      </c>
      <c r="M61" s="96" t="s">
        <v>492</v>
      </c>
      <c r="N61" s="96" t="s">
        <v>493</v>
      </c>
      <c r="O61" s="57" t="s">
        <v>85</v>
      </c>
      <c r="P61" s="75">
        <v>7</v>
      </c>
      <c r="Q61" s="59">
        <v>1800</v>
      </c>
      <c r="R61" s="60"/>
      <c r="S61" s="61"/>
      <c r="T61" s="61"/>
      <c r="U61" s="60">
        <f t="shared" si="18"/>
        <v>0</v>
      </c>
      <c r="V61" s="61">
        <v>747.68399999999997</v>
      </c>
      <c r="W61" s="61">
        <v>23.744571428571589</v>
      </c>
      <c r="X61" s="109">
        <f t="shared" si="20"/>
        <v>771.42857142857156</v>
      </c>
      <c r="Y61" s="61"/>
      <c r="Z61" s="61"/>
      <c r="AA61" s="60">
        <f t="shared" si="1"/>
        <v>0</v>
      </c>
      <c r="AB61" s="61"/>
      <c r="AC61" s="61"/>
      <c r="AD61" s="62"/>
      <c r="AE61" s="61"/>
      <c r="AF61" s="61"/>
      <c r="AG61" s="63">
        <f t="shared" si="2"/>
        <v>0</v>
      </c>
      <c r="AH61" s="61"/>
      <c r="AI61" s="61"/>
      <c r="AJ61" s="61"/>
      <c r="AK61" s="61"/>
      <c r="AL61" s="61"/>
      <c r="AM61" s="61"/>
      <c r="AN61" s="61"/>
      <c r="AO61" s="60">
        <f t="shared" si="3"/>
        <v>0</v>
      </c>
      <c r="AP61" s="61"/>
      <c r="AQ61" s="61"/>
      <c r="AR61" s="61"/>
      <c r="AS61" s="61"/>
      <c r="AT61" s="61"/>
      <c r="AU61" s="61"/>
      <c r="AV61" s="61"/>
      <c r="AW61" s="60">
        <f t="shared" si="4"/>
        <v>0</v>
      </c>
      <c r="AX61" s="61"/>
      <c r="AY61" s="61"/>
      <c r="AZ61" s="61"/>
      <c r="BA61" s="61"/>
      <c r="BB61" s="61"/>
      <c r="BC61" s="61"/>
      <c r="BD61" s="61"/>
      <c r="BE61" s="60">
        <f t="shared" si="5"/>
        <v>0</v>
      </c>
      <c r="BF61" s="60">
        <f t="shared" si="6"/>
        <v>0</v>
      </c>
      <c r="BG61" s="61"/>
      <c r="BH61" s="61"/>
      <c r="BI61" s="61"/>
      <c r="BJ61" s="61"/>
      <c r="BK61" s="61"/>
      <c r="BL61" s="61"/>
      <c r="BM61" s="61"/>
      <c r="BN61" s="61"/>
      <c r="BO61" s="60">
        <f t="shared" si="7"/>
        <v>0</v>
      </c>
      <c r="BP61" s="61">
        <v>41.548000000000002</v>
      </c>
      <c r="BQ61" s="61">
        <v>41.548000000000002</v>
      </c>
      <c r="BR61" s="61">
        <v>41.548000000000002</v>
      </c>
      <c r="BS61" s="61">
        <v>41.548000000000002</v>
      </c>
      <c r="BT61" s="61">
        <v>41.548000000000002</v>
      </c>
      <c r="BU61" s="61">
        <v>41.548000000000002</v>
      </c>
      <c r="BV61" s="61">
        <v>41.548000000000002</v>
      </c>
      <c r="BW61" s="60">
        <f t="shared" si="22"/>
        <v>290.83600000000001</v>
      </c>
      <c r="BX61" s="61"/>
      <c r="BY61" s="61"/>
      <c r="BZ61" s="63">
        <f t="shared" si="9"/>
        <v>0</v>
      </c>
      <c r="CA61" s="65"/>
      <c r="CB61" s="65"/>
      <c r="CC61" s="65"/>
      <c r="CD61" s="65"/>
      <c r="CE61" s="65"/>
      <c r="CF61" s="65"/>
      <c r="CG61" s="65"/>
      <c r="CH61" s="60">
        <f t="shared" si="11"/>
        <v>0</v>
      </c>
      <c r="CI61" s="61"/>
      <c r="CJ61" s="67"/>
      <c r="CK61" s="67"/>
      <c r="CL61" s="67"/>
      <c r="CM61" s="60">
        <f t="shared" si="12"/>
        <v>0</v>
      </c>
      <c r="CN61" s="62"/>
      <c r="CO61" s="62"/>
      <c r="CP61" s="60">
        <f t="shared" si="13"/>
        <v>0</v>
      </c>
      <c r="CQ61" s="61"/>
      <c r="CR61" s="61"/>
      <c r="CS61" s="61"/>
      <c r="CT61" s="61"/>
      <c r="CU61" s="61"/>
      <c r="CV61" s="60">
        <f t="shared" si="14"/>
        <v>0</v>
      </c>
      <c r="CW61" s="61"/>
      <c r="CX61" s="61"/>
      <c r="CY61" s="61"/>
      <c r="CZ61" s="61"/>
      <c r="DA61" s="61"/>
      <c r="DB61" s="61"/>
      <c r="DC61" s="60">
        <f t="shared" si="15"/>
        <v>0</v>
      </c>
      <c r="DD61" s="68">
        <f t="shared" si="19"/>
        <v>0</v>
      </c>
      <c r="DE61" s="67"/>
      <c r="DF61" s="67">
        <v>116.8</v>
      </c>
      <c r="DG61" s="67">
        <v>43.48</v>
      </c>
      <c r="DH61" s="69">
        <f t="shared" si="16"/>
        <v>160.28</v>
      </c>
      <c r="DI61" s="70">
        <f t="shared" si="17"/>
        <v>2120.3125714285711</v>
      </c>
      <c r="DJ61" s="77" t="s">
        <v>191</v>
      </c>
    </row>
    <row r="62" spans="1:114" s="82" customFormat="1" x14ac:dyDescent="0.25">
      <c r="A62" t="s">
        <v>494</v>
      </c>
      <c r="B62" t="s">
        <v>6</v>
      </c>
      <c r="C62" t="s">
        <v>6</v>
      </c>
      <c r="D62" s="50" t="s">
        <v>495</v>
      </c>
      <c r="E62" s="50" t="s">
        <v>496</v>
      </c>
      <c r="F62" s="50" t="s">
        <v>497</v>
      </c>
      <c r="G62" s="50" t="s">
        <v>497</v>
      </c>
      <c r="H62" s="51" t="e">
        <f>SUMIFS([1]prev!$Q$1:$Q$630,[1]prev!$C$1:$C$630,A62,[1]prev!$E$1:$E$630,F62,[1]prev!$F$1:$F$630,G62)</f>
        <v>#VALUE!</v>
      </c>
      <c r="I62" s="52">
        <v>3635</v>
      </c>
      <c r="J62" s="104" t="s">
        <v>495</v>
      </c>
      <c r="K62" s="95" t="s">
        <v>498</v>
      </c>
      <c r="L62" s="97" t="s">
        <v>6</v>
      </c>
      <c r="M62" s="96" t="s">
        <v>499</v>
      </c>
      <c r="N62" s="96" t="s">
        <v>500</v>
      </c>
      <c r="O62" s="57" t="s">
        <v>85</v>
      </c>
      <c r="P62" s="75">
        <v>7</v>
      </c>
      <c r="Q62" s="60">
        <v>3343.5</v>
      </c>
      <c r="R62" s="60"/>
      <c r="S62" s="61"/>
      <c r="T62" s="61"/>
      <c r="U62" s="60">
        <f t="shared" si="18"/>
        <v>0</v>
      </c>
      <c r="V62" s="61"/>
      <c r="W62" s="61"/>
      <c r="X62" s="60">
        <f t="shared" si="20"/>
        <v>0</v>
      </c>
      <c r="Y62" s="61"/>
      <c r="Z62" s="61"/>
      <c r="AA62" s="60">
        <f t="shared" si="1"/>
        <v>0</v>
      </c>
      <c r="AB62" s="61"/>
      <c r="AC62" s="61"/>
      <c r="AD62" s="62"/>
      <c r="AE62" s="61"/>
      <c r="AF62" s="61"/>
      <c r="AG62" s="63">
        <f t="shared" si="2"/>
        <v>0</v>
      </c>
      <c r="AH62" s="61"/>
      <c r="AI62" s="61"/>
      <c r="AJ62" s="61"/>
      <c r="AK62" s="61"/>
      <c r="AL62" s="61"/>
      <c r="AM62" s="61"/>
      <c r="AN62" s="61"/>
      <c r="AO62" s="60">
        <f t="shared" si="3"/>
        <v>0</v>
      </c>
      <c r="AP62" s="61"/>
      <c r="AQ62" s="61"/>
      <c r="AR62" s="61"/>
      <c r="AS62" s="61"/>
      <c r="AT62" s="61"/>
      <c r="AU62" s="61"/>
      <c r="AV62" s="61"/>
      <c r="AW62" s="60">
        <f t="shared" si="4"/>
        <v>0</v>
      </c>
      <c r="AX62" s="61"/>
      <c r="AY62" s="61"/>
      <c r="AZ62" s="61"/>
      <c r="BA62" s="61"/>
      <c r="BB62" s="61"/>
      <c r="BC62" s="61"/>
      <c r="BD62" s="61"/>
      <c r="BE62" s="60">
        <f t="shared" si="5"/>
        <v>0</v>
      </c>
      <c r="BF62" s="60">
        <f t="shared" si="6"/>
        <v>0</v>
      </c>
      <c r="BG62" s="61"/>
      <c r="BH62" s="61"/>
      <c r="BI62" s="61"/>
      <c r="BJ62" s="61"/>
      <c r="BK62" s="61"/>
      <c r="BL62" s="61"/>
      <c r="BM62" s="61"/>
      <c r="BN62" s="61"/>
      <c r="BO62" s="60">
        <f t="shared" si="7"/>
        <v>0</v>
      </c>
      <c r="BP62" s="61"/>
      <c r="BQ62" s="61"/>
      <c r="BR62" s="61"/>
      <c r="BS62" s="61"/>
      <c r="BT62" s="61"/>
      <c r="BU62" s="61"/>
      <c r="BV62" s="61"/>
      <c r="BW62" s="60">
        <f t="shared" si="22"/>
        <v>0</v>
      </c>
      <c r="BX62" s="61"/>
      <c r="BY62" s="61"/>
      <c r="BZ62" s="63">
        <f t="shared" si="9"/>
        <v>0</v>
      </c>
      <c r="CA62" s="65"/>
      <c r="CB62" s="65"/>
      <c r="CC62" s="65"/>
      <c r="CD62" s="65"/>
      <c r="CE62" s="65"/>
      <c r="CF62" s="65"/>
      <c r="CG62" s="65"/>
      <c r="CH62" s="60">
        <f t="shared" si="11"/>
        <v>0</v>
      </c>
      <c r="CI62" s="61"/>
      <c r="CJ62" s="67"/>
      <c r="CK62" s="67"/>
      <c r="CL62" s="67"/>
      <c r="CM62" s="60">
        <f t="shared" si="12"/>
        <v>0</v>
      </c>
      <c r="CN62" s="62"/>
      <c r="CO62" s="62"/>
      <c r="CP62" s="60">
        <f t="shared" si="13"/>
        <v>0</v>
      </c>
      <c r="CQ62" s="61"/>
      <c r="CR62" s="61"/>
      <c r="CS62" s="61"/>
      <c r="CT62" s="61"/>
      <c r="CU62" s="61">
        <v>700</v>
      </c>
      <c r="CV62" s="60">
        <f t="shared" si="14"/>
        <v>700</v>
      </c>
      <c r="CW62" s="61"/>
      <c r="CX62" s="61"/>
      <c r="CY62" s="61"/>
      <c r="CZ62" s="61"/>
      <c r="DA62" s="61"/>
      <c r="DB62" s="61"/>
      <c r="DC62" s="60">
        <f t="shared" si="15"/>
        <v>0</v>
      </c>
      <c r="DD62" s="68">
        <f t="shared" si="19"/>
        <v>700</v>
      </c>
      <c r="DE62" s="67"/>
      <c r="DF62" s="67">
        <v>143.86000000000001</v>
      </c>
      <c r="DG62" s="67">
        <v>49.68</v>
      </c>
      <c r="DH62" s="69">
        <f t="shared" si="16"/>
        <v>193.54000000000002</v>
      </c>
      <c r="DI62" s="70">
        <f t="shared" si="17"/>
        <v>2449.96</v>
      </c>
      <c r="DJ62" s="77" t="s">
        <v>146</v>
      </c>
    </row>
    <row r="63" spans="1:114" x14ac:dyDescent="0.25">
      <c r="A63" t="s">
        <v>501</v>
      </c>
      <c r="B63" t="s">
        <v>6</v>
      </c>
      <c r="C63" t="s">
        <v>6</v>
      </c>
      <c r="D63" s="50" t="s">
        <v>502</v>
      </c>
      <c r="E63" s="50" t="s">
        <v>190</v>
      </c>
      <c r="F63" s="50" t="s">
        <v>6</v>
      </c>
      <c r="G63" s="50" t="s">
        <v>6</v>
      </c>
      <c r="H63" s="51" t="e">
        <f>SUMIFS([1]prev!$Q$1:$Q$630,[1]prev!$C$1:$C$630,A63,[1]prev!$E$1:$E$630,F63,[1]prev!$F$1:$F$630,G63)</f>
        <v>#VALUE!</v>
      </c>
      <c r="I63" s="52">
        <v>3641</v>
      </c>
      <c r="J63" s="106" t="s">
        <v>502</v>
      </c>
      <c r="K63" s="89" t="s">
        <v>191</v>
      </c>
      <c r="L63" s="96" t="s">
        <v>6</v>
      </c>
      <c r="M63" s="96" t="s">
        <v>503</v>
      </c>
      <c r="N63" s="96" t="s">
        <v>504</v>
      </c>
      <c r="O63" s="57" t="s">
        <v>85</v>
      </c>
      <c r="P63" s="75">
        <v>7</v>
      </c>
      <c r="Q63" s="59">
        <v>1800</v>
      </c>
      <c r="R63" s="60"/>
      <c r="S63" s="61"/>
      <c r="T63" s="61"/>
      <c r="U63" s="60">
        <f t="shared" si="18"/>
        <v>0</v>
      </c>
      <c r="V63" s="61"/>
      <c r="W63" s="61"/>
      <c r="X63" s="60">
        <f t="shared" si="20"/>
        <v>0</v>
      </c>
      <c r="Y63" s="61"/>
      <c r="Z63" s="61"/>
      <c r="AA63" s="60">
        <f t="shared" si="1"/>
        <v>0</v>
      </c>
      <c r="AB63" s="61"/>
      <c r="AC63" s="61"/>
      <c r="AD63" s="62"/>
      <c r="AE63" s="61"/>
      <c r="AF63" s="61"/>
      <c r="AG63" s="63">
        <f t="shared" si="2"/>
        <v>0</v>
      </c>
      <c r="AH63" s="61"/>
      <c r="AI63" s="61"/>
      <c r="AJ63" s="61"/>
      <c r="AK63" s="61"/>
      <c r="AL63" s="61"/>
      <c r="AM63" s="61"/>
      <c r="AN63" s="61"/>
      <c r="AO63" s="60">
        <f t="shared" si="3"/>
        <v>0</v>
      </c>
      <c r="AP63" s="61"/>
      <c r="AQ63" s="61"/>
      <c r="AR63" s="61"/>
      <c r="AS63" s="61"/>
      <c r="AT63" s="61"/>
      <c r="AU63" s="61"/>
      <c r="AV63" s="61"/>
      <c r="AW63" s="60">
        <f t="shared" si="4"/>
        <v>0</v>
      </c>
      <c r="AX63" s="61"/>
      <c r="AY63" s="61"/>
      <c r="AZ63" s="61"/>
      <c r="BA63" s="61"/>
      <c r="BB63" s="61"/>
      <c r="BC63" s="61"/>
      <c r="BD63" s="61"/>
      <c r="BE63" s="60">
        <f t="shared" si="5"/>
        <v>0</v>
      </c>
      <c r="BF63" s="60">
        <f t="shared" si="6"/>
        <v>0</v>
      </c>
      <c r="BG63" s="61"/>
      <c r="BH63" s="61"/>
      <c r="BI63" s="61"/>
      <c r="BJ63" s="61"/>
      <c r="BK63" s="61"/>
      <c r="BL63" s="61"/>
      <c r="BM63" s="61"/>
      <c r="BN63" s="61"/>
      <c r="BO63" s="60">
        <f t="shared" si="7"/>
        <v>0</v>
      </c>
      <c r="BP63" s="61">
        <v>41.548000000000002</v>
      </c>
      <c r="BQ63" s="61">
        <v>41.548000000000002</v>
      </c>
      <c r="BR63" s="61">
        <v>41.548000000000002</v>
      </c>
      <c r="BS63" s="61">
        <v>41.548000000000002</v>
      </c>
      <c r="BT63" s="61">
        <v>41.548000000000002</v>
      </c>
      <c r="BU63" s="61">
        <v>41.548000000000002</v>
      </c>
      <c r="BV63" s="61">
        <v>41.548000000000002</v>
      </c>
      <c r="BW63" s="60">
        <f t="shared" si="22"/>
        <v>290.83600000000001</v>
      </c>
      <c r="BX63" s="61"/>
      <c r="BY63" s="61"/>
      <c r="BZ63" s="63">
        <f t="shared" si="9"/>
        <v>0</v>
      </c>
      <c r="CA63" s="65"/>
      <c r="CB63" s="65"/>
      <c r="CC63" s="65"/>
      <c r="CD63" s="65"/>
      <c r="CE63" s="65"/>
      <c r="CF63" s="65"/>
      <c r="CG63" s="65"/>
      <c r="CH63" s="60">
        <f t="shared" si="11"/>
        <v>0</v>
      </c>
      <c r="CI63" s="61"/>
      <c r="CJ63" s="67"/>
      <c r="CK63" s="67"/>
      <c r="CL63" s="67"/>
      <c r="CM63" s="60">
        <f t="shared" si="12"/>
        <v>0</v>
      </c>
      <c r="CN63" s="62"/>
      <c r="CO63" s="62"/>
      <c r="CP63" s="60">
        <f t="shared" si="13"/>
        <v>0</v>
      </c>
      <c r="CQ63" s="61"/>
      <c r="CR63" s="61"/>
      <c r="CS63" s="61"/>
      <c r="CT63" s="61"/>
      <c r="CU63" s="61"/>
      <c r="CV63" s="60">
        <f t="shared" si="14"/>
        <v>0</v>
      </c>
      <c r="CW63" s="61"/>
      <c r="CX63" s="61"/>
      <c r="CY63" s="61"/>
      <c r="CZ63" s="61"/>
      <c r="DA63" s="61"/>
      <c r="DB63" s="61"/>
      <c r="DC63" s="60">
        <f t="shared" si="15"/>
        <v>0</v>
      </c>
      <c r="DD63" s="68">
        <f t="shared" si="19"/>
        <v>0</v>
      </c>
      <c r="DE63" s="67"/>
      <c r="DF63" s="67">
        <v>116.8</v>
      </c>
      <c r="DG63" s="67">
        <v>43.48</v>
      </c>
      <c r="DH63" s="69">
        <f t="shared" si="16"/>
        <v>160.28</v>
      </c>
      <c r="DI63" s="70">
        <f t="shared" si="17"/>
        <v>1348.884</v>
      </c>
      <c r="DJ63" s="77" t="s">
        <v>191</v>
      </c>
    </row>
    <row r="64" spans="1:114" x14ac:dyDescent="0.25">
      <c r="A64" t="s">
        <v>505</v>
      </c>
      <c r="B64" t="s">
        <v>6</v>
      </c>
      <c r="C64" t="s">
        <v>6</v>
      </c>
      <c r="D64" s="50" t="s">
        <v>506</v>
      </c>
      <c r="E64" s="50" t="s">
        <v>507</v>
      </c>
      <c r="F64" s="50" t="s">
        <v>508</v>
      </c>
      <c r="G64" s="50" t="s">
        <v>508</v>
      </c>
      <c r="H64" s="51" t="e">
        <f>SUMIFS([1]prev!$Q$1:$Q$630,[1]prev!$C$1:$C$630,A64,[1]prev!$E$1:$E$630,F64,[1]prev!$F$1:$F$630,G64)</f>
        <v>#VALUE!</v>
      </c>
      <c r="I64" s="52">
        <v>3648</v>
      </c>
      <c r="J64" s="104" t="s">
        <v>506</v>
      </c>
      <c r="K64" s="95" t="s">
        <v>509</v>
      </c>
      <c r="L64" s="96" t="s">
        <v>6</v>
      </c>
      <c r="M64" s="96" t="s">
        <v>510</v>
      </c>
      <c r="N64" s="96" t="s">
        <v>511</v>
      </c>
      <c r="O64" s="57" t="s">
        <v>85</v>
      </c>
      <c r="P64" s="75">
        <v>7</v>
      </c>
      <c r="Q64" s="60">
        <v>3193.5</v>
      </c>
      <c r="R64" s="60"/>
      <c r="S64" s="61"/>
      <c r="T64" s="61"/>
      <c r="U64" s="60">
        <f t="shared" si="18"/>
        <v>0</v>
      </c>
      <c r="V64" s="61"/>
      <c r="W64" s="61"/>
      <c r="X64" s="60">
        <f t="shared" si="20"/>
        <v>0</v>
      </c>
      <c r="Y64" s="61"/>
      <c r="Z64" s="61"/>
      <c r="AA64" s="60">
        <f t="shared" si="1"/>
        <v>0</v>
      </c>
      <c r="AB64" s="61"/>
      <c r="AC64" s="61"/>
      <c r="AD64" s="62"/>
      <c r="AE64" s="61"/>
      <c r="AF64" s="61"/>
      <c r="AG64" s="63">
        <f t="shared" si="2"/>
        <v>0</v>
      </c>
      <c r="AH64" s="61"/>
      <c r="AI64" s="61"/>
      <c r="AJ64" s="61"/>
      <c r="AK64" s="61"/>
      <c r="AL64" s="61"/>
      <c r="AM64" s="61"/>
      <c r="AN64" s="61"/>
      <c r="AO64" s="60">
        <f t="shared" si="3"/>
        <v>0</v>
      </c>
      <c r="AP64" s="61"/>
      <c r="AQ64" s="61"/>
      <c r="AR64" s="61"/>
      <c r="AS64" s="61"/>
      <c r="AT64" s="61"/>
      <c r="AU64" s="61"/>
      <c r="AV64" s="61"/>
      <c r="AW64" s="60">
        <f t="shared" si="4"/>
        <v>0</v>
      </c>
      <c r="AX64" s="61"/>
      <c r="AY64" s="61"/>
      <c r="AZ64" s="61"/>
      <c r="BA64" s="61"/>
      <c r="BB64" s="61"/>
      <c r="BC64" s="61"/>
      <c r="BD64" s="61"/>
      <c r="BE64" s="60">
        <f t="shared" si="5"/>
        <v>0</v>
      </c>
      <c r="BF64" s="60">
        <f t="shared" si="6"/>
        <v>0</v>
      </c>
      <c r="BG64" s="61"/>
      <c r="BH64" s="61"/>
      <c r="BI64" s="61"/>
      <c r="BJ64" s="61"/>
      <c r="BK64" s="61"/>
      <c r="BL64" s="61"/>
      <c r="BM64" s="61"/>
      <c r="BN64" s="61"/>
      <c r="BO64" s="60">
        <f t="shared" si="7"/>
        <v>0</v>
      </c>
      <c r="BP64" s="61">
        <v>56.951999999999998</v>
      </c>
      <c r="BQ64" s="61">
        <v>56.951999999999998</v>
      </c>
      <c r="BR64" s="61">
        <v>56.951999999999998</v>
      </c>
      <c r="BS64" s="61">
        <v>56.951999999999998</v>
      </c>
      <c r="BT64" s="61">
        <v>56.951999999999998</v>
      </c>
      <c r="BU64" s="61">
        <v>56.951999999999998</v>
      </c>
      <c r="BV64" s="61">
        <v>56.951999999999998</v>
      </c>
      <c r="BW64" s="60">
        <f t="shared" si="22"/>
        <v>398.66399999999999</v>
      </c>
      <c r="BX64" s="61"/>
      <c r="BY64" s="61"/>
      <c r="BZ64" s="63">
        <f t="shared" si="9"/>
        <v>0</v>
      </c>
      <c r="CA64" s="65"/>
      <c r="CB64" s="65"/>
      <c r="CC64" s="65"/>
      <c r="CD64" s="65"/>
      <c r="CE64" s="65"/>
      <c r="CF64" s="65"/>
      <c r="CG64" s="65"/>
      <c r="CH64" s="60">
        <f t="shared" si="11"/>
        <v>0</v>
      </c>
      <c r="CI64" s="61"/>
      <c r="CJ64" s="67"/>
      <c r="CK64" s="67"/>
      <c r="CL64" s="67"/>
      <c r="CM64" s="60">
        <f t="shared" si="12"/>
        <v>0</v>
      </c>
      <c r="CN64" s="62"/>
      <c r="CO64" s="62"/>
      <c r="CP64" s="60">
        <f t="shared" si="13"/>
        <v>0</v>
      </c>
      <c r="CQ64" s="61"/>
      <c r="CR64" s="61"/>
      <c r="CS64" s="61"/>
      <c r="CT64" s="61"/>
      <c r="CU64" s="61"/>
      <c r="CV64" s="60">
        <f t="shared" si="14"/>
        <v>0</v>
      </c>
      <c r="CW64" s="61"/>
      <c r="CX64" s="61"/>
      <c r="CY64" s="61"/>
      <c r="CZ64" s="61"/>
      <c r="DA64" s="61"/>
      <c r="DB64" s="61"/>
      <c r="DC64" s="60">
        <f t="shared" si="15"/>
        <v>0</v>
      </c>
      <c r="DD64" s="68">
        <f t="shared" si="19"/>
        <v>0</v>
      </c>
      <c r="DE64" s="67"/>
      <c r="DF64" s="67">
        <v>143.86000000000001</v>
      </c>
      <c r="DG64" s="67">
        <v>49.68</v>
      </c>
      <c r="DH64" s="69">
        <f t="shared" si="16"/>
        <v>193.54000000000002</v>
      </c>
      <c r="DI64" s="70">
        <f t="shared" si="17"/>
        <v>2601.2960000000003</v>
      </c>
      <c r="DJ64" s="77" t="s">
        <v>146</v>
      </c>
    </row>
    <row r="65" spans="1:114" s="82" customFormat="1" x14ac:dyDescent="0.25">
      <c r="A65" t="s">
        <v>512</v>
      </c>
      <c r="B65" t="s">
        <v>6</v>
      </c>
      <c r="C65" t="s">
        <v>6</v>
      </c>
      <c r="D65" s="50" t="s">
        <v>513</v>
      </c>
      <c r="E65" s="50" t="s">
        <v>514</v>
      </c>
      <c r="F65" s="50" t="s">
        <v>515</v>
      </c>
      <c r="G65" s="50" t="s">
        <v>515</v>
      </c>
      <c r="H65" s="51" t="e">
        <f>SUMIFS([1]prev!$Q$1:$Q$630,[1]prev!$C$1:$C$630,A65,[1]prev!$E$1:$E$630,F65,[1]prev!$F$1:$F$630,G65)</f>
        <v>#VALUE!</v>
      </c>
      <c r="I65" s="52">
        <v>3661</v>
      </c>
      <c r="J65" s="104" t="s">
        <v>513</v>
      </c>
      <c r="K65" s="95" t="s">
        <v>516</v>
      </c>
      <c r="L65" s="96" t="s">
        <v>6</v>
      </c>
      <c r="M65" s="96" t="s">
        <v>517</v>
      </c>
      <c r="N65" s="96" t="s">
        <v>518</v>
      </c>
      <c r="O65" s="57" t="s">
        <v>85</v>
      </c>
      <c r="P65" s="75">
        <v>7</v>
      </c>
      <c r="Q65" s="60">
        <v>3193.5</v>
      </c>
      <c r="R65" s="60"/>
      <c r="S65" s="61"/>
      <c r="T65" s="61"/>
      <c r="U65" s="60">
        <f t="shared" si="18"/>
        <v>0</v>
      </c>
      <c r="V65" s="61"/>
      <c r="W65" s="61"/>
      <c r="X65" s="60">
        <f t="shared" si="20"/>
        <v>0</v>
      </c>
      <c r="Y65" s="61"/>
      <c r="Z65" s="61"/>
      <c r="AA65" s="60">
        <f t="shared" si="1"/>
        <v>0</v>
      </c>
      <c r="AB65" s="61"/>
      <c r="AC65" s="61"/>
      <c r="AD65" s="62"/>
      <c r="AE65" s="61"/>
      <c r="AF65" s="61"/>
      <c r="AG65" s="63">
        <f t="shared" si="2"/>
        <v>0</v>
      </c>
      <c r="AH65" s="61"/>
      <c r="AI65" s="61"/>
      <c r="AJ65" s="61"/>
      <c r="AK65" s="61"/>
      <c r="AL65" s="61"/>
      <c r="AM65" s="61"/>
      <c r="AN65" s="61"/>
      <c r="AO65" s="60">
        <f t="shared" si="3"/>
        <v>0</v>
      </c>
      <c r="AP65" s="61"/>
      <c r="AQ65" s="61"/>
      <c r="AR65" s="61"/>
      <c r="AS65" s="61"/>
      <c r="AT65" s="61"/>
      <c r="AU65" s="61"/>
      <c r="AV65" s="61"/>
      <c r="AW65" s="60">
        <f t="shared" si="4"/>
        <v>0</v>
      </c>
      <c r="AX65" s="61"/>
      <c r="AY65" s="61"/>
      <c r="AZ65" s="61"/>
      <c r="BA65" s="61"/>
      <c r="BB65" s="61"/>
      <c r="BC65" s="61"/>
      <c r="BD65" s="61"/>
      <c r="BE65" s="60">
        <f t="shared" si="5"/>
        <v>0</v>
      </c>
      <c r="BF65" s="60">
        <f t="shared" si="6"/>
        <v>0</v>
      </c>
      <c r="BG65" s="61"/>
      <c r="BH65" s="61"/>
      <c r="BI65" s="61"/>
      <c r="BJ65" s="61"/>
      <c r="BK65" s="61"/>
      <c r="BL65" s="61"/>
      <c r="BM65" s="61"/>
      <c r="BN65" s="61"/>
      <c r="BO65" s="60">
        <f t="shared" si="7"/>
        <v>0</v>
      </c>
      <c r="BP65" s="61"/>
      <c r="BQ65" s="61"/>
      <c r="BR65" s="61"/>
      <c r="BS65" s="61"/>
      <c r="BT65" s="61"/>
      <c r="BU65" s="61"/>
      <c r="BV65" s="61"/>
      <c r="BW65" s="60">
        <f t="shared" si="22"/>
        <v>0</v>
      </c>
      <c r="BX65" s="61"/>
      <c r="BY65" s="61"/>
      <c r="BZ65" s="63">
        <f t="shared" si="9"/>
        <v>0</v>
      </c>
      <c r="CA65" s="65"/>
      <c r="CB65" s="65"/>
      <c r="CC65" s="65"/>
      <c r="CD65" s="65"/>
      <c r="CE65" s="65"/>
      <c r="CF65" s="65"/>
      <c r="CG65" s="65"/>
      <c r="CH65" s="60">
        <f t="shared" si="11"/>
        <v>0</v>
      </c>
      <c r="CI65" s="61"/>
      <c r="CJ65" s="67"/>
      <c r="CK65" s="67"/>
      <c r="CL65" s="67"/>
      <c r="CM65" s="60">
        <f t="shared" si="12"/>
        <v>0</v>
      </c>
      <c r="CN65" s="62"/>
      <c r="CO65" s="62"/>
      <c r="CP65" s="60">
        <f t="shared" si="13"/>
        <v>0</v>
      </c>
      <c r="CQ65" s="61"/>
      <c r="CR65" s="61"/>
      <c r="CS65" s="61"/>
      <c r="CT65" s="61"/>
      <c r="CU65" s="61"/>
      <c r="CV65" s="60">
        <f t="shared" si="14"/>
        <v>0</v>
      </c>
      <c r="CW65" s="61"/>
      <c r="CX65" s="61"/>
      <c r="CY65" s="61"/>
      <c r="CZ65" s="61"/>
      <c r="DA65" s="61"/>
      <c r="DB65" s="61"/>
      <c r="DC65" s="60">
        <f t="shared" si="15"/>
        <v>0</v>
      </c>
      <c r="DD65" s="68">
        <f t="shared" si="19"/>
        <v>0</v>
      </c>
      <c r="DE65" s="67"/>
      <c r="DF65" s="67">
        <v>143.86000000000001</v>
      </c>
      <c r="DG65" s="67">
        <v>49.68</v>
      </c>
      <c r="DH65" s="69">
        <f t="shared" si="16"/>
        <v>193.54000000000002</v>
      </c>
      <c r="DI65" s="70">
        <f t="shared" si="17"/>
        <v>2999.96</v>
      </c>
      <c r="DJ65" s="77" t="s">
        <v>146</v>
      </c>
    </row>
    <row r="66" spans="1:114" x14ac:dyDescent="0.25">
      <c r="A66" t="s">
        <v>519</v>
      </c>
      <c r="B66" t="s">
        <v>6</v>
      </c>
      <c r="C66" t="s">
        <v>6</v>
      </c>
      <c r="D66" s="50" t="s">
        <v>520</v>
      </c>
      <c r="E66" s="50" t="s">
        <v>521</v>
      </c>
      <c r="F66" s="50" t="s">
        <v>522</v>
      </c>
      <c r="G66" s="50" t="s">
        <v>523</v>
      </c>
      <c r="H66" s="51" t="e">
        <f>SUMIFS([1]prev!$Q$1:$Q$630,[1]prev!$C$1:$C$630,A66,[1]prev!$E$1:$E$630,F66,[1]prev!$F$1:$F$630,G66)</f>
        <v>#VALUE!</v>
      </c>
      <c r="I66" s="52">
        <v>3670</v>
      </c>
      <c r="J66" s="104" t="s">
        <v>520</v>
      </c>
      <c r="K66" s="54" t="s">
        <v>524</v>
      </c>
      <c r="L66" s="96" t="s">
        <v>525</v>
      </c>
      <c r="M66" s="96" t="s">
        <v>526</v>
      </c>
      <c r="N66" s="96" t="s">
        <v>527</v>
      </c>
      <c r="O66" s="57" t="s">
        <v>93</v>
      </c>
      <c r="P66" s="75">
        <v>7</v>
      </c>
      <c r="Q66" s="60">
        <v>2315.27</v>
      </c>
      <c r="R66" s="60"/>
      <c r="S66" s="61"/>
      <c r="T66" s="61"/>
      <c r="U66" s="60">
        <f t="shared" si="18"/>
        <v>0</v>
      </c>
      <c r="V66" s="61"/>
      <c r="W66" s="61"/>
      <c r="X66" s="60">
        <f t="shared" si="20"/>
        <v>0</v>
      </c>
      <c r="Y66" s="61"/>
      <c r="Z66" s="61"/>
      <c r="AA66" s="60">
        <f t="shared" si="1"/>
        <v>0</v>
      </c>
      <c r="AB66" s="61"/>
      <c r="AC66" s="61"/>
      <c r="AD66" s="62"/>
      <c r="AE66" s="61"/>
      <c r="AF66" s="61"/>
      <c r="AG66" s="63">
        <f t="shared" si="2"/>
        <v>0</v>
      </c>
      <c r="AH66" s="61"/>
      <c r="AI66" s="61"/>
      <c r="AJ66" s="61"/>
      <c r="AK66" s="61"/>
      <c r="AL66" s="61"/>
      <c r="AM66" s="61"/>
      <c r="AN66" s="61"/>
      <c r="AO66" s="60">
        <f t="shared" si="3"/>
        <v>0</v>
      </c>
      <c r="AP66" s="61"/>
      <c r="AQ66" s="61"/>
      <c r="AR66" s="61"/>
      <c r="AS66" s="61"/>
      <c r="AT66" s="61"/>
      <c r="AU66" s="61"/>
      <c r="AV66" s="61"/>
      <c r="AW66" s="60">
        <f t="shared" si="4"/>
        <v>0</v>
      </c>
      <c r="AX66" s="61"/>
      <c r="AY66" s="61"/>
      <c r="AZ66" s="61"/>
      <c r="BA66" s="61"/>
      <c r="BB66" s="61"/>
      <c r="BC66" s="61"/>
      <c r="BD66" s="61"/>
      <c r="BE66" s="60">
        <f t="shared" si="5"/>
        <v>0</v>
      </c>
      <c r="BF66" s="60">
        <f t="shared" si="6"/>
        <v>0</v>
      </c>
      <c r="BG66" s="61"/>
      <c r="BH66" s="61"/>
      <c r="BI66" s="61"/>
      <c r="BJ66" s="61"/>
      <c r="BK66" s="61"/>
      <c r="BL66" s="61"/>
      <c r="BM66" s="61"/>
      <c r="BN66" s="61"/>
      <c r="BO66" s="60">
        <f t="shared" si="7"/>
        <v>0</v>
      </c>
      <c r="BP66" s="61"/>
      <c r="BQ66" s="61"/>
      <c r="BR66" s="61"/>
      <c r="BS66" s="61"/>
      <c r="BT66" s="61"/>
      <c r="BU66" s="61"/>
      <c r="BV66" s="61"/>
      <c r="BW66" s="60">
        <f t="shared" si="22"/>
        <v>0</v>
      </c>
      <c r="BX66" s="61"/>
      <c r="BY66" s="61"/>
      <c r="BZ66" s="63">
        <f t="shared" si="9"/>
        <v>0</v>
      </c>
      <c r="CA66" s="65"/>
      <c r="CB66" s="65"/>
      <c r="CC66" s="65"/>
      <c r="CD66" s="65"/>
      <c r="CE66" s="65"/>
      <c r="CF66" s="65"/>
      <c r="CG66" s="65"/>
      <c r="CH66" s="60">
        <f t="shared" si="11"/>
        <v>0</v>
      </c>
      <c r="CI66" s="61"/>
      <c r="CJ66" s="67"/>
      <c r="CK66" s="67"/>
      <c r="CL66" s="67"/>
      <c r="CM66" s="60">
        <f t="shared" si="12"/>
        <v>0</v>
      </c>
      <c r="CN66" s="62"/>
      <c r="CO66" s="62"/>
      <c r="CP66" s="60">
        <f t="shared" si="13"/>
        <v>0</v>
      </c>
      <c r="CQ66" s="61"/>
      <c r="CR66" s="61"/>
      <c r="CS66" s="61"/>
      <c r="CT66" s="61"/>
      <c r="CU66" s="61"/>
      <c r="CV66" s="60">
        <f t="shared" si="14"/>
        <v>0</v>
      </c>
      <c r="CW66" s="61"/>
      <c r="CX66" s="61"/>
      <c r="CY66" s="61"/>
      <c r="CZ66" s="61"/>
      <c r="DA66" s="61"/>
      <c r="DB66" s="61"/>
      <c r="DC66" s="60">
        <f t="shared" si="15"/>
        <v>0</v>
      </c>
      <c r="DD66" s="68">
        <f t="shared" si="19"/>
        <v>0</v>
      </c>
      <c r="DE66" s="67"/>
      <c r="DF66" s="67">
        <v>116.8</v>
      </c>
      <c r="DG66" s="67">
        <v>43.48</v>
      </c>
      <c r="DH66" s="69">
        <f t="shared" si="16"/>
        <v>160.28</v>
      </c>
      <c r="DI66" s="70">
        <f t="shared" si="17"/>
        <v>2154.9899999999998</v>
      </c>
      <c r="DJ66" s="77" t="s">
        <v>86</v>
      </c>
    </row>
    <row r="67" spans="1:114" x14ac:dyDescent="0.25">
      <c r="A67" t="s">
        <v>528</v>
      </c>
      <c r="B67" t="s">
        <v>6</v>
      </c>
      <c r="C67" t="s">
        <v>6</v>
      </c>
      <c r="D67" s="50" t="s">
        <v>529</v>
      </c>
      <c r="E67" s="50" t="s">
        <v>530</v>
      </c>
      <c r="F67" s="50" t="s">
        <v>531</v>
      </c>
      <c r="G67" s="50" t="s">
        <v>532</v>
      </c>
      <c r="H67" s="51" t="e">
        <f>SUMIFS([1]prev!$Q$1:$Q$630,[1]prev!$C$1:$C$630,A67,[1]prev!$E$1:$E$630,F67,[1]prev!$F$1:$F$630,G67)</f>
        <v>#VALUE!</v>
      </c>
      <c r="I67" s="52">
        <v>3672</v>
      </c>
      <c r="J67" s="104" t="s">
        <v>529</v>
      </c>
      <c r="K67" s="101" t="s">
        <v>533</v>
      </c>
      <c r="L67" s="96" t="s">
        <v>6</v>
      </c>
      <c r="M67" s="96" t="s">
        <v>534</v>
      </c>
      <c r="N67" s="96" t="s">
        <v>535</v>
      </c>
      <c r="O67" s="57" t="s">
        <v>85</v>
      </c>
      <c r="P67" s="75">
        <v>7</v>
      </c>
      <c r="Q67" s="60">
        <v>1769.03</v>
      </c>
      <c r="R67" s="60"/>
      <c r="S67" s="61"/>
      <c r="T67" s="61"/>
      <c r="U67" s="60">
        <f t="shared" si="18"/>
        <v>0</v>
      </c>
      <c r="V67" s="61"/>
      <c r="W67" s="61"/>
      <c r="X67" s="60">
        <f t="shared" si="20"/>
        <v>0</v>
      </c>
      <c r="Y67" s="61"/>
      <c r="Z67" s="61"/>
      <c r="AA67" s="60">
        <f t="shared" si="1"/>
        <v>0</v>
      </c>
      <c r="AB67" s="61"/>
      <c r="AC67" s="61"/>
      <c r="AD67" s="62"/>
      <c r="AE67" s="61"/>
      <c r="AF67" s="61"/>
      <c r="AG67" s="63">
        <f t="shared" si="2"/>
        <v>0</v>
      </c>
      <c r="AH67" s="61"/>
      <c r="AI67" s="61"/>
      <c r="AJ67" s="61"/>
      <c r="AK67" s="61"/>
      <c r="AL67" s="61"/>
      <c r="AM67" s="61"/>
      <c r="AN67" s="61"/>
      <c r="AO67" s="60">
        <f t="shared" si="3"/>
        <v>0</v>
      </c>
      <c r="AP67" s="61"/>
      <c r="AQ67" s="61"/>
      <c r="AR67" s="61"/>
      <c r="AS67" s="61"/>
      <c r="AT67" s="61"/>
      <c r="AU67" s="61"/>
      <c r="AV67" s="61"/>
      <c r="AW67" s="60">
        <f t="shared" si="4"/>
        <v>0</v>
      </c>
      <c r="AX67" s="61"/>
      <c r="AY67" s="61"/>
      <c r="AZ67" s="61"/>
      <c r="BA67" s="61"/>
      <c r="BB67" s="61"/>
      <c r="BC67" s="61"/>
      <c r="BD67" s="61"/>
      <c r="BE67" s="60">
        <f t="shared" si="5"/>
        <v>0</v>
      </c>
      <c r="BF67" s="60">
        <f t="shared" si="6"/>
        <v>0</v>
      </c>
      <c r="BG67" s="61"/>
      <c r="BH67" s="61"/>
      <c r="BI67" s="61"/>
      <c r="BJ67" s="61"/>
      <c r="BK67" s="61"/>
      <c r="BL67" s="61"/>
      <c r="BM67" s="61"/>
      <c r="BN67" s="61"/>
      <c r="BO67" s="60">
        <f t="shared" si="7"/>
        <v>0</v>
      </c>
      <c r="BP67" s="61"/>
      <c r="BQ67" s="61"/>
      <c r="BR67" s="61"/>
      <c r="BS67" s="61"/>
      <c r="BT67" s="61"/>
      <c r="BU67" s="61"/>
      <c r="BV67" s="61"/>
      <c r="BW67" s="60">
        <f t="shared" si="22"/>
        <v>0</v>
      </c>
      <c r="BX67" s="61"/>
      <c r="BY67" s="61"/>
      <c r="BZ67" s="63">
        <f t="shared" si="9"/>
        <v>0</v>
      </c>
      <c r="CA67" s="65"/>
      <c r="CB67" s="65"/>
      <c r="CC67" s="65"/>
      <c r="CD67" s="65"/>
      <c r="CE67" s="65"/>
      <c r="CF67" s="65"/>
      <c r="CG67" s="65"/>
      <c r="CH67" s="60">
        <f t="shared" ref="CH67:CH112" si="28">SUM(CA67:CG67)+BZ67</f>
        <v>0</v>
      </c>
      <c r="CI67" s="61"/>
      <c r="CJ67" s="67"/>
      <c r="CK67" s="67"/>
      <c r="CL67" s="67"/>
      <c r="CM67" s="60">
        <f t="shared" ref="CM67:CM112" si="29">+SUM(CI67:CL67)</f>
        <v>0</v>
      </c>
      <c r="CN67" s="62"/>
      <c r="CO67" s="62"/>
      <c r="CP67" s="60">
        <f t="shared" si="13"/>
        <v>0</v>
      </c>
      <c r="CQ67" s="61"/>
      <c r="CR67" s="61"/>
      <c r="CS67" s="61"/>
      <c r="CT67" s="61"/>
      <c r="CU67" s="61"/>
      <c r="CV67" s="60">
        <f t="shared" si="14"/>
        <v>0</v>
      </c>
      <c r="CW67" s="61"/>
      <c r="CX67" s="61"/>
      <c r="CY67" s="61"/>
      <c r="CZ67" s="61"/>
      <c r="DA67" s="61"/>
      <c r="DB67" s="61"/>
      <c r="DC67" s="60">
        <f t="shared" si="15"/>
        <v>0</v>
      </c>
      <c r="DD67" s="68">
        <f t="shared" si="19"/>
        <v>0</v>
      </c>
      <c r="DE67" s="67"/>
      <c r="DF67" s="67">
        <v>116.8</v>
      </c>
      <c r="DG67" s="67">
        <v>43.48</v>
      </c>
      <c r="DH67" s="69">
        <f t="shared" ref="DH67:DH91" si="30">SUM(DE67:DG67)</f>
        <v>160.28</v>
      </c>
      <c r="DI67" s="70">
        <f t="shared" si="17"/>
        <v>1608.75</v>
      </c>
      <c r="DJ67" s="77" t="s">
        <v>86</v>
      </c>
    </row>
    <row r="68" spans="1:114" x14ac:dyDescent="0.25">
      <c r="A68" t="s">
        <v>536</v>
      </c>
      <c r="B68" t="s">
        <v>6</v>
      </c>
      <c r="C68" t="s">
        <v>6</v>
      </c>
      <c r="D68" s="50" t="s">
        <v>537</v>
      </c>
      <c r="E68" s="50" t="s">
        <v>538</v>
      </c>
      <c r="F68" s="50" t="s">
        <v>539</v>
      </c>
      <c r="G68" s="50" t="s">
        <v>540</v>
      </c>
      <c r="H68" s="51" t="e">
        <f>SUMIFS([1]prev!$Q$1:$Q$630,[1]prev!$C$1:$C$630,A68,[1]prev!$E$1:$E$630,F68,[1]prev!$F$1:$F$630,G68)</f>
        <v>#VALUE!</v>
      </c>
      <c r="I68" s="52">
        <v>3674</v>
      </c>
      <c r="J68" s="104" t="s">
        <v>537</v>
      </c>
      <c r="K68" s="101" t="s">
        <v>541</v>
      </c>
      <c r="L68" s="97" t="s">
        <v>6</v>
      </c>
      <c r="M68" s="96" t="s">
        <v>542</v>
      </c>
      <c r="N68" s="96" t="s">
        <v>543</v>
      </c>
      <c r="O68" s="57" t="s">
        <v>85</v>
      </c>
      <c r="P68" s="75">
        <v>7</v>
      </c>
      <c r="Q68" s="60">
        <v>3252.47</v>
      </c>
      <c r="R68" s="60"/>
      <c r="S68" s="61"/>
      <c r="T68" s="61"/>
      <c r="U68" s="60">
        <f t="shared" si="18"/>
        <v>0</v>
      </c>
      <c r="V68" s="61"/>
      <c r="W68" s="61"/>
      <c r="X68" s="60">
        <f t="shared" si="20"/>
        <v>0</v>
      </c>
      <c r="Y68" s="61"/>
      <c r="Z68" s="61"/>
      <c r="AA68" s="60">
        <f t="shared" si="1"/>
        <v>0</v>
      </c>
      <c r="AB68" s="61"/>
      <c r="AC68" s="61"/>
      <c r="AD68" s="62"/>
      <c r="AE68" s="61"/>
      <c r="AF68" s="61"/>
      <c r="AG68" s="63">
        <f t="shared" si="2"/>
        <v>0</v>
      </c>
      <c r="AH68" s="61"/>
      <c r="AI68" s="61"/>
      <c r="AJ68" s="61"/>
      <c r="AK68" s="61"/>
      <c r="AL68" s="61"/>
      <c r="AM68" s="61"/>
      <c r="AN68" s="61"/>
      <c r="AO68" s="60">
        <f t="shared" si="3"/>
        <v>0</v>
      </c>
      <c r="AP68" s="61"/>
      <c r="AQ68" s="61"/>
      <c r="AR68" s="61"/>
      <c r="AS68" s="61"/>
      <c r="AT68" s="61"/>
      <c r="AU68" s="61"/>
      <c r="AV68" s="61"/>
      <c r="AW68" s="60">
        <f t="shared" si="4"/>
        <v>0</v>
      </c>
      <c r="AX68" s="61"/>
      <c r="AY68" s="61"/>
      <c r="AZ68" s="61"/>
      <c r="BA68" s="61"/>
      <c r="BB68" s="61"/>
      <c r="BC68" s="61"/>
      <c r="BD68" s="61"/>
      <c r="BE68" s="60">
        <f t="shared" si="5"/>
        <v>0</v>
      </c>
      <c r="BF68" s="60">
        <f t="shared" si="6"/>
        <v>0</v>
      </c>
      <c r="BG68" s="61"/>
      <c r="BH68" s="61"/>
      <c r="BI68" s="61"/>
      <c r="BJ68" s="61"/>
      <c r="BK68" s="61"/>
      <c r="BL68" s="61"/>
      <c r="BM68" s="61"/>
      <c r="BN68" s="61">
        <v>249.23</v>
      </c>
      <c r="BO68" s="60">
        <f t="shared" si="7"/>
        <v>249.23</v>
      </c>
      <c r="BP68" s="61"/>
      <c r="BQ68" s="61"/>
      <c r="BR68" s="61"/>
      <c r="BS68" s="61"/>
      <c r="BT68" s="61"/>
      <c r="BU68" s="61"/>
      <c r="BV68" s="61"/>
      <c r="BW68" s="60">
        <f t="shared" si="22"/>
        <v>0</v>
      </c>
      <c r="BX68" s="61"/>
      <c r="BY68" s="61"/>
      <c r="BZ68" s="63">
        <f t="shared" si="9"/>
        <v>0</v>
      </c>
      <c r="CA68" s="65"/>
      <c r="CB68" s="65"/>
      <c r="CC68" s="65"/>
      <c r="CD68" s="65"/>
      <c r="CE68" s="65"/>
      <c r="CF68" s="65"/>
      <c r="CG68" s="65"/>
      <c r="CH68" s="60">
        <f t="shared" si="28"/>
        <v>0</v>
      </c>
      <c r="CI68" s="61"/>
      <c r="CJ68" s="67"/>
      <c r="CK68" s="67"/>
      <c r="CL68" s="67"/>
      <c r="CM68" s="60">
        <f t="shared" si="29"/>
        <v>0</v>
      </c>
      <c r="CN68" s="62"/>
      <c r="CO68" s="62"/>
      <c r="CP68" s="60">
        <f t="shared" si="13"/>
        <v>0</v>
      </c>
      <c r="CQ68" s="61"/>
      <c r="CR68" s="61"/>
      <c r="CS68" s="61"/>
      <c r="CT68" s="61"/>
      <c r="CU68" s="61"/>
      <c r="CV68" s="60">
        <f t="shared" si="14"/>
        <v>0</v>
      </c>
      <c r="CW68" s="61"/>
      <c r="CX68" s="61"/>
      <c r="CY68" s="61"/>
      <c r="CZ68" s="61"/>
      <c r="DA68" s="61"/>
      <c r="DB68" s="61"/>
      <c r="DC68" s="60">
        <f t="shared" si="15"/>
        <v>0</v>
      </c>
      <c r="DD68" s="68">
        <f t="shared" si="19"/>
        <v>0</v>
      </c>
      <c r="DE68" s="67"/>
      <c r="DF68" s="67">
        <v>116.8</v>
      </c>
      <c r="DG68" s="67">
        <v>43.48</v>
      </c>
      <c r="DH68" s="69">
        <f t="shared" si="30"/>
        <v>160.28</v>
      </c>
      <c r="DI68" s="70">
        <f t="shared" si="17"/>
        <v>2842.9599999999996</v>
      </c>
      <c r="DJ68" s="77" t="s">
        <v>86</v>
      </c>
    </row>
    <row r="69" spans="1:114" x14ac:dyDescent="0.25">
      <c r="A69" t="s">
        <v>544</v>
      </c>
      <c r="B69" t="s">
        <v>6</v>
      </c>
      <c r="C69" t="s">
        <v>6</v>
      </c>
      <c r="D69" s="50" t="s">
        <v>545</v>
      </c>
      <c r="E69" s="50" t="s">
        <v>546</v>
      </c>
      <c r="F69" s="50" t="s">
        <v>547</v>
      </c>
      <c r="G69" s="50" t="s">
        <v>548</v>
      </c>
      <c r="H69" s="51" t="e">
        <f>SUMIFS([1]prev!$Q$1:$Q$630,[1]prev!$C$1:$C$630,A69,[1]prev!$E$1:$E$630,F69,[1]prev!$F$1:$F$630,G69)</f>
        <v>#VALUE!</v>
      </c>
      <c r="I69" s="52">
        <v>3677</v>
      </c>
      <c r="J69" s="104" t="s">
        <v>549</v>
      </c>
      <c r="K69" s="101" t="s">
        <v>550</v>
      </c>
      <c r="L69" s="96" t="s">
        <v>551</v>
      </c>
      <c r="M69" s="96" t="s">
        <v>552</v>
      </c>
      <c r="N69" s="96" t="s">
        <v>553</v>
      </c>
      <c r="O69" s="57" t="s">
        <v>93</v>
      </c>
      <c r="P69" s="75">
        <v>7</v>
      </c>
      <c r="Q69" s="60">
        <v>2806.41</v>
      </c>
      <c r="R69" s="60"/>
      <c r="S69" s="61"/>
      <c r="T69" s="61"/>
      <c r="U69" s="60">
        <f t="shared" si="18"/>
        <v>0</v>
      </c>
      <c r="V69" s="61"/>
      <c r="W69" s="61"/>
      <c r="X69" s="60">
        <f t="shared" si="20"/>
        <v>0</v>
      </c>
      <c r="Y69" s="61"/>
      <c r="Z69" s="61"/>
      <c r="AA69" s="60">
        <f t="shared" si="1"/>
        <v>0</v>
      </c>
      <c r="AB69" s="61"/>
      <c r="AC69" s="61"/>
      <c r="AD69" s="62"/>
      <c r="AE69" s="61"/>
      <c r="AF69" s="61"/>
      <c r="AG69" s="63">
        <f t="shared" si="2"/>
        <v>0</v>
      </c>
      <c r="AH69" s="61"/>
      <c r="AI69" s="61"/>
      <c r="AJ69" s="61"/>
      <c r="AK69" s="61"/>
      <c r="AL69" s="61"/>
      <c r="AM69" s="61"/>
      <c r="AN69" s="61"/>
      <c r="AO69" s="60">
        <f t="shared" si="3"/>
        <v>0</v>
      </c>
      <c r="AP69" s="61"/>
      <c r="AQ69" s="61"/>
      <c r="AR69" s="61"/>
      <c r="AS69" s="61"/>
      <c r="AT69" s="61"/>
      <c r="AU69" s="61"/>
      <c r="AV69" s="61"/>
      <c r="AW69" s="60">
        <f t="shared" si="4"/>
        <v>0</v>
      </c>
      <c r="AX69" s="61"/>
      <c r="AY69" s="61"/>
      <c r="AZ69" s="61"/>
      <c r="BA69" s="61"/>
      <c r="BB69" s="61"/>
      <c r="BC69" s="61"/>
      <c r="BD69" s="61"/>
      <c r="BE69" s="60">
        <f t="shared" si="5"/>
        <v>0</v>
      </c>
      <c r="BF69" s="60">
        <f t="shared" si="6"/>
        <v>0</v>
      </c>
      <c r="BG69" s="61"/>
      <c r="BH69" s="61"/>
      <c r="BI69" s="61"/>
      <c r="BJ69" s="61"/>
      <c r="BK69" s="61"/>
      <c r="BL69" s="61"/>
      <c r="BM69" s="61"/>
      <c r="BN69" s="61"/>
      <c r="BO69" s="60">
        <f t="shared" si="7"/>
        <v>0</v>
      </c>
      <c r="BP69" s="61"/>
      <c r="BQ69" s="61"/>
      <c r="BR69" s="61"/>
      <c r="BS69" s="61"/>
      <c r="BT69" s="61"/>
      <c r="BU69" s="61"/>
      <c r="BV69" s="61"/>
      <c r="BW69" s="60">
        <f t="shared" si="22"/>
        <v>0</v>
      </c>
      <c r="BX69" s="61"/>
      <c r="BY69" s="61"/>
      <c r="BZ69" s="63">
        <f t="shared" si="9"/>
        <v>0</v>
      </c>
      <c r="CA69" s="65"/>
      <c r="CB69" s="65"/>
      <c r="CC69" s="65"/>
      <c r="CD69" s="65"/>
      <c r="CE69" s="65"/>
      <c r="CF69" s="65"/>
      <c r="CG69" s="65"/>
      <c r="CH69" s="60">
        <f t="shared" si="28"/>
        <v>0</v>
      </c>
      <c r="CI69" s="61"/>
      <c r="CJ69" s="67"/>
      <c r="CK69" s="67"/>
      <c r="CL69" s="67"/>
      <c r="CM69" s="60">
        <f t="shared" si="29"/>
        <v>0</v>
      </c>
      <c r="CN69" s="62"/>
      <c r="CO69" s="62"/>
      <c r="CP69" s="60">
        <f t="shared" si="13"/>
        <v>0</v>
      </c>
      <c r="CQ69" s="61"/>
      <c r="CR69" s="61"/>
      <c r="CS69" s="61"/>
      <c r="CT69" s="61"/>
      <c r="CU69" s="61"/>
      <c r="CV69" s="60">
        <f t="shared" si="14"/>
        <v>0</v>
      </c>
      <c r="CW69" s="61"/>
      <c r="CX69" s="61"/>
      <c r="CY69" s="61"/>
      <c r="CZ69" s="61"/>
      <c r="DA69" s="61"/>
      <c r="DB69" s="61"/>
      <c r="DC69" s="60">
        <f t="shared" si="15"/>
        <v>0</v>
      </c>
      <c r="DD69" s="68">
        <f t="shared" si="19"/>
        <v>0</v>
      </c>
      <c r="DE69" s="67"/>
      <c r="DF69" s="67">
        <v>116.8</v>
      </c>
      <c r="DG69" s="67">
        <v>43.48</v>
      </c>
      <c r="DH69" s="69">
        <f t="shared" si="30"/>
        <v>160.28</v>
      </c>
      <c r="DI69" s="70">
        <f t="shared" si="17"/>
        <v>2646.1299999999997</v>
      </c>
      <c r="DJ69" s="77" t="s">
        <v>86</v>
      </c>
    </row>
    <row r="70" spans="1:114" x14ac:dyDescent="0.25">
      <c r="A70" t="s">
        <v>554</v>
      </c>
      <c r="B70" t="s">
        <v>6</v>
      </c>
      <c r="C70" t="s">
        <v>6</v>
      </c>
      <c r="D70" s="50" t="s">
        <v>555</v>
      </c>
      <c r="E70" s="50" t="s">
        <v>556</v>
      </c>
      <c r="F70" s="50" t="s">
        <v>557</v>
      </c>
      <c r="G70" s="50" t="s">
        <v>558</v>
      </c>
      <c r="H70" s="51" t="e">
        <f>SUMIFS([1]prev!$Q$1:$Q$630,[1]prev!$C$1:$C$630,A70,[1]prev!$E$1:$E$630,F70,[1]prev!$F$1:$F$630,G70)</f>
        <v>#VALUE!</v>
      </c>
      <c r="I70" s="52">
        <v>3686</v>
      </c>
      <c r="J70" s="104" t="s">
        <v>555</v>
      </c>
      <c r="K70" s="101" t="s">
        <v>559</v>
      </c>
      <c r="L70" s="96" t="s">
        <v>560</v>
      </c>
      <c r="M70" s="96" t="s">
        <v>561</v>
      </c>
      <c r="N70" s="96" t="s">
        <v>562</v>
      </c>
      <c r="O70" s="57" t="s">
        <v>93</v>
      </c>
      <c r="P70" s="75">
        <v>7</v>
      </c>
      <c r="Q70" s="110">
        <v>1769.96</v>
      </c>
      <c r="R70" s="60"/>
      <c r="S70" s="61"/>
      <c r="T70" s="61"/>
      <c r="U70" s="60">
        <f t="shared" si="18"/>
        <v>0</v>
      </c>
      <c r="V70" s="61"/>
      <c r="W70" s="61"/>
      <c r="X70" s="60">
        <f t="shared" si="20"/>
        <v>0</v>
      </c>
      <c r="Y70" s="61"/>
      <c r="Z70" s="61"/>
      <c r="AA70" s="60">
        <f t="shared" si="1"/>
        <v>0</v>
      </c>
      <c r="AB70" s="61"/>
      <c r="AC70" s="61"/>
      <c r="AD70" s="62"/>
      <c r="AE70" s="61"/>
      <c r="AF70" s="61"/>
      <c r="AG70" s="63">
        <f t="shared" si="2"/>
        <v>0</v>
      </c>
      <c r="AH70" s="61"/>
      <c r="AI70" s="61"/>
      <c r="AJ70" s="61"/>
      <c r="AK70" s="61"/>
      <c r="AL70" s="61"/>
      <c r="AM70" s="61"/>
      <c r="AN70" s="61"/>
      <c r="AO70" s="60">
        <f t="shared" si="3"/>
        <v>0</v>
      </c>
      <c r="AP70" s="61"/>
      <c r="AQ70" s="61"/>
      <c r="AR70" s="61"/>
      <c r="AS70" s="61"/>
      <c r="AT70" s="61"/>
      <c r="AU70" s="61"/>
      <c r="AV70" s="61"/>
      <c r="AW70" s="60">
        <f t="shared" si="4"/>
        <v>0</v>
      </c>
      <c r="AX70" s="61"/>
      <c r="AY70" s="61"/>
      <c r="AZ70" s="61"/>
      <c r="BA70" s="61"/>
      <c r="BB70" s="61"/>
      <c r="BC70" s="61"/>
      <c r="BD70" s="61"/>
      <c r="BE70" s="60">
        <f t="shared" si="5"/>
        <v>0</v>
      </c>
      <c r="BF70" s="60">
        <f t="shared" si="6"/>
        <v>0</v>
      </c>
      <c r="BG70" s="61"/>
      <c r="BH70" s="61"/>
      <c r="BI70" s="61"/>
      <c r="BJ70" s="61">
        <v>249.23</v>
      </c>
      <c r="BK70" s="61"/>
      <c r="BL70" s="61"/>
      <c r="BM70" s="61"/>
      <c r="BN70" s="61"/>
      <c r="BO70" s="60">
        <f t="shared" si="7"/>
        <v>249.23</v>
      </c>
      <c r="BP70" s="61"/>
      <c r="BQ70" s="61"/>
      <c r="BR70" s="61"/>
      <c r="BS70" s="61"/>
      <c r="BT70" s="61"/>
      <c r="BU70" s="61"/>
      <c r="BV70" s="61"/>
      <c r="BW70" s="60">
        <f t="shared" si="22"/>
        <v>0</v>
      </c>
      <c r="BX70" s="61"/>
      <c r="BY70" s="61"/>
      <c r="BZ70" s="63">
        <f t="shared" si="9"/>
        <v>0</v>
      </c>
      <c r="CA70" s="65"/>
      <c r="CB70" s="65"/>
      <c r="CC70" s="65"/>
      <c r="CD70" s="65"/>
      <c r="CE70" s="65"/>
      <c r="CF70" s="65"/>
      <c r="CG70" s="65"/>
      <c r="CH70" s="60">
        <f t="shared" si="28"/>
        <v>0</v>
      </c>
      <c r="CI70" s="61"/>
      <c r="CJ70" s="67"/>
      <c r="CK70" s="67"/>
      <c r="CL70" s="67"/>
      <c r="CM70" s="60">
        <f t="shared" si="29"/>
        <v>0</v>
      </c>
      <c r="CN70" s="62"/>
      <c r="CO70" s="62"/>
      <c r="CP70" s="60">
        <f t="shared" si="13"/>
        <v>0</v>
      </c>
      <c r="CQ70" s="61"/>
      <c r="CR70" s="61"/>
      <c r="CS70" s="61"/>
      <c r="CT70" s="61"/>
      <c r="CU70" s="61"/>
      <c r="CV70" s="60">
        <f t="shared" si="14"/>
        <v>0</v>
      </c>
      <c r="CW70" s="61"/>
      <c r="CX70" s="61"/>
      <c r="CY70" s="61"/>
      <c r="CZ70" s="61"/>
      <c r="DA70" s="61"/>
      <c r="DB70" s="61"/>
      <c r="DC70" s="60">
        <f t="shared" si="15"/>
        <v>0</v>
      </c>
      <c r="DD70" s="68">
        <f t="shared" si="19"/>
        <v>0</v>
      </c>
      <c r="DE70" s="67"/>
      <c r="DF70" s="67">
        <v>26.97</v>
      </c>
      <c r="DG70" s="67">
        <v>36.229999999999997</v>
      </c>
      <c r="DH70" s="69">
        <f t="shared" si="30"/>
        <v>63.199999999999996</v>
      </c>
      <c r="DI70" s="70">
        <f t="shared" si="17"/>
        <v>1457.53</v>
      </c>
      <c r="DJ70" s="77" t="s">
        <v>86</v>
      </c>
    </row>
    <row r="71" spans="1:114" x14ac:dyDescent="0.25">
      <c r="A71" t="s">
        <v>563</v>
      </c>
      <c r="B71" t="s">
        <v>6</v>
      </c>
      <c r="C71" t="s">
        <v>6</v>
      </c>
      <c r="D71" s="50" t="s">
        <v>564</v>
      </c>
      <c r="E71" s="50" t="s">
        <v>141</v>
      </c>
      <c r="F71" s="50" t="s">
        <v>565</v>
      </c>
      <c r="G71" s="50" t="s">
        <v>565</v>
      </c>
      <c r="H71" s="51" t="e">
        <f>SUMIFS([1]prev!$Q$1:$Q$630,[1]prev!$C$1:$C$630,A71,[1]prev!$E$1:$E$630,F71,[1]prev!$F$1:$F$630,G71)</f>
        <v>#VALUE!</v>
      </c>
      <c r="I71" s="52">
        <v>3681</v>
      </c>
      <c r="J71" s="104" t="s">
        <v>564</v>
      </c>
      <c r="K71" s="95" t="s">
        <v>143</v>
      </c>
      <c r="L71" s="96" t="s">
        <v>6</v>
      </c>
      <c r="M71" s="96" t="s">
        <v>566</v>
      </c>
      <c r="N71" s="96" t="s">
        <v>567</v>
      </c>
      <c r="O71" s="57" t="s">
        <v>85</v>
      </c>
      <c r="P71" s="75">
        <v>7</v>
      </c>
      <c r="Q71" s="60">
        <v>3193.5</v>
      </c>
      <c r="R71" s="60"/>
      <c r="S71" s="61"/>
      <c r="T71" s="61"/>
      <c r="U71" s="60">
        <f t="shared" si="18"/>
        <v>0</v>
      </c>
      <c r="V71" s="61"/>
      <c r="W71" s="61"/>
      <c r="X71" s="60">
        <f t="shared" si="20"/>
        <v>0</v>
      </c>
      <c r="Y71" s="61"/>
      <c r="Z71" s="61"/>
      <c r="AA71" s="60">
        <f t="shared" ref="AA71:AA112" si="31">SUM(Y71:Z71)</f>
        <v>0</v>
      </c>
      <c r="AB71" s="61"/>
      <c r="AC71" s="61"/>
      <c r="AD71" s="62"/>
      <c r="AE71" s="61"/>
      <c r="AF71" s="61"/>
      <c r="AG71" s="63">
        <f t="shared" ref="AG71:AG112" si="32">SUM(AB71:AF71)</f>
        <v>0</v>
      </c>
      <c r="AH71" s="61"/>
      <c r="AI71" s="61"/>
      <c r="AJ71" s="61"/>
      <c r="AK71" s="61"/>
      <c r="AL71" s="61"/>
      <c r="AM71" s="61"/>
      <c r="AN71" s="61"/>
      <c r="AO71" s="60">
        <f t="shared" ref="AO71:AO112" si="33">SUM(AH71:AN71)</f>
        <v>0</v>
      </c>
      <c r="AP71" s="61"/>
      <c r="AQ71" s="61"/>
      <c r="AR71" s="61"/>
      <c r="AS71" s="61"/>
      <c r="AT71" s="61"/>
      <c r="AU71" s="61"/>
      <c r="AV71" s="61"/>
      <c r="AW71" s="60">
        <f t="shared" ref="AW71:AW112" si="34">SUM(AP71:AV71)</f>
        <v>0</v>
      </c>
      <c r="AX71" s="61"/>
      <c r="AY71" s="61"/>
      <c r="AZ71" s="61"/>
      <c r="BA71" s="61"/>
      <c r="BB71" s="61"/>
      <c r="BC71" s="61"/>
      <c r="BD71" s="61"/>
      <c r="BE71" s="60">
        <f t="shared" ref="BE71:BE112" si="35">SUM(AX71:BD71)</f>
        <v>0</v>
      </c>
      <c r="BF71" s="60">
        <f t="shared" ref="BF71:BF112" si="36">+AO71+AW71+BE71</f>
        <v>0</v>
      </c>
      <c r="BG71" s="61"/>
      <c r="BH71" s="61"/>
      <c r="BI71" s="61"/>
      <c r="BJ71" s="61"/>
      <c r="BK71" s="61"/>
      <c r="BL71" s="61"/>
      <c r="BM71" s="61"/>
      <c r="BN71" s="61"/>
      <c r="BO71" s="60">
        <f t="shared" ref="BO71:BO97" si="37">SUM(BG71:BN71)</f>
        <v>0</v>
      </c>
      <c r="BP71" s="61"/>
      <c r="BQ71" s="61"/>
      <c r="BR71" s="61"/>
      <c r="BS71" s="61"/>
      <c r="BT71" s="61"/>
      <c r="BU71" s="61"/>
      <c r="BV71" s="61"/>
      <c r="BW71" s="60">
        <f t="shared" si="22"/>
        <v>0</v>
      </c>
      <c r="BX71" s="61"/>
      <c r="BY71" s="61"/>
      <c r="BZ71" s="63">
        <f t="shared" ref="BZ71:BZ112" si="38">-BX71+BY71</f>
        <v>0</v>
      </c>
      <c r="CA71" s="65"/>
      <c r="CB71" s="65"/>
      <c r="CC71" s="65"/>
      <c r="CD71" s="65"/>
      <c r="CE71" s="65"/>
      <c r="CF71" s="65"/>
      <c r="CG71" s="65"/>
      <c r="CH71" s="60">
        <f t="shared" si="28"/>
        <v>0</v>
      </c>
      <c r="CI71" s="61"/>
      <c r="CJ71" s="67"/>
      <c r="CK71" s="67"/>
      <c r="CL71" s="67"/>
      <c r="CM71" s="60">
        <f t="shared" si="29"/>
        <v>0</v>
      </c>
      <c r="CN71" s="62"/>
      <c r="CO71" s="62"/>
      <c r="CP71" s="60">
        <f t="shared" ref="CP71:CP112" si="39">+SUM(CN71:CO71)</f>
        <v>0</v>
      </c>
      <c r="CQ71" s="61"/>
      <c r="CR71" s="61"/>
      <c r="CS71" s="61"/>
      <c r="CT71" s="61"/>
      <c r="CU71" s="61"/>
      <c r="CV71" s="60">
        <f t="shared" ref="CV71:CV112" si="40">+SUM(CQ71:CU71)</f>
        <v>0</v>
      </c>
      <c r="CW71" s="61"/>
      <c r="CX71" s="61"/>
      <c r="CY71" s="61"/>
      <c r="CZ71" s="61"/>
      <c r="DA71" s="61"/>
      <c r="DB71" s="61"/>
      <c r="DC71" s="60">
        <f t="shared" ref="DC71:DC112" si="41">+SUM(CW71:DB71)</f>
        <v>0</v>
      </c>
      <c r="DD71" s="68">
        <f t="shared" si="19"/>
        <v>0</v>
      </c>
      <c r="DE71" s="67"/>
      <c r="DF71" s="67">
        <v>143.86000000000001</v>
      </c>
      <c r="DG71" s="67">
        <v>49.68</v>
      </c>
      <c r="DH71" s="69">
        <f t="shared" si="30"/>
        <v>193.54000000000002</v>
      </c>
      <c r="DI71" s="70">
        <f t="shared" ref="DI71:DI114" si="42">Q71+R71+U71+X71+AA71+AG71-BF71-BO71-BW71-CH71-DD71-DH71</f>
        <v>2999.96</v>
      </c>
      <c r="DJ71" s="77" t="s">
        <v>146</v>
      </c>
    </row>
    <row r="72" spans="1:114" x14ac:dyDescent="0.25">
      <c r="A72" t="s">
        <v>568</v>
      </c>
      <c r="B72" t="s">
        <v>6</v>
      </c>
      <c r="C72" t="s">
        <v>569</v>
      </c>
      <c r="D72" s="50" t="s">
        <v>570</v>
      </c>
      <c r="E72" s="50" t="s">
        <v>175</v>
      </c>
      <c r="F72" s="50" t="s">
        <v>571</v>
      </c>
      <c r="G72" s="50" t="s">
        <v>571</v>
      </c>
      <c r="H72" s="51" t="e">
        <f>SUMIFS([1]prev!$Q$1:$Q$630,[1]prev!$C$1:$C$630,A72,[1]prev!$E$1:$E$630,F72,[1]prev!$F$1:$F$630,G72)</f>
        <v>#VALUE!</v>
      </c>
      <c r="I72" s="52">
        <v>3682</v>
      </c>
      <c r="J72" s="104" t="s">
        <v>570</v>
      </c>
      <c r="K72" s="95" t="s">
        <v>177</v>
      </c>
      <c r="L72" s="96" t="s">
        <v>6</v>
      </c>
      <c r="M72" s="96" t="s">
        <v>572</v>
      </c>
      <c r="N72" s="96" t="s">
        <v>573</v>
      </c>
      <c r="O72" s="57" t="s">
        <v>85</v>
      </c>
      <c r="P72" s="75">
        <v>7</v>
      </c>
      <c r="Q72" s="60">
        <v>2593.5</v>
      </c>
      <c r="R72" s="60"/>
      <c r="S72" s="61"/>
      <c r="T72" s="61"/>
      <c r="U72" s="60">
        <f t="shared" ref="U72:U109" si="43">SUM(S72:T72)</f>
        <v>0</v>
      </c>
      <c r="V72" s="61"/>
      <c r="W72" s="61"/>
      <c r="X72" s="60">
        <f t="shared" si="20"/>
        <v>0</v>
      </c>
      <c r="Y72" s="61"/>
      <c r="Z72" s="61"/>
      <c r="AA72" s="60">
        <f t="shared" si="31"/>
        <v>0</v>
      </c>
      <c r="AB72" s="61"/>
      <c r="AC72" s="61"/>
      <c r="AD72" s="62"/>
      <c r="AE72" s="61"/>
      <c r="AF72" s="61"/>
      <c r="AG72" s="63">
        <f t="shared" si="32"/>
        <v>0</v>
      </c>
      <c r="AH72" s="61"/>
      <c r="AI72" s="61"/>
      <c r="AJ72" s="61"/>
      <c r="AK72" s="61"/>
      <c r="AL72" s="61"/>
      <c r="AM72" s="61"/>
      <c r="AN72" s="61"/>
      <c r="AO72" s="60">
        <f t="shared" si="33"/>
        <v>0</v>
      </c>
      <c r="AP72" s="61"/>
      <c r="AQ72" s="61"/>
      <c r="AR72" s="61"/>
      <c r="AS72" s="61"/>
      <c r="AT72" s="61"/>
      <c r="AU72" s="61"/>
      <c r="AV72" s="61"/>
      <c r="AW72" s="60">
        <f t="shared" si="34"/>
        <v>0</v>
      </c>
      <c r="AX72" s="61"/>
      <c r="AY72" s="61"/>
      <c r="AZ72" s="61"/>
      <c r="BA72" s="61"/>
      <c r="BB72" s="61"/>
      <c r="BC72" s="61"/>
      <c r="BD72" s="61"/>
      <c r="BE72" s="60">
        <f t="shared" si="35"/>
        <v>0</v>
      </c>
      <c r="BF72" s="60">
        <f t="shared" si="36"/>
        <v>0</v>
      </c>
      <c r="BG72" s="61"/>
      <c r="BH72" s="61"/>
      <c r="BI72" s="61"/>
      <c r="BJ72" s="61"/>
      <c r="BK72" s="61"/>
      <c r="BL72" s="61"/>
      <c r="BM72" s="61"/>
      <c r="BN72" s="61"/>
      <c r="BO72" s="60">
        <f t="shared" si="37"/>
        <v>0</v>
      </c>
      <c r="BP72" s="61"/>
      <c r="BQ72" s="61"/>
      <c r="BR72" s="61"/>
      <c r="BS72" s="61"/>
      <c r="BT72" s="61"/>
      <c r="BU72" s="61"/>
      <c r="BV72" s="61"/>
      <c r="BW72" s="60">
        <f t="shared" si="22"/>
        <v>0</v>
      </c>
      <c r="BX72" s="61"/>
      <c r="BY72" s="61"/>
      <c r="BZ72" s="63">
        <f t="shared" si="38"/>
        <v>0</v>
      </c>
      <c r="CA72" s="65"/>
      <c r="CB72" s="65"/>
      <c r="CC72" s="65"/>
      <c r="CD72" s="65"/>
      <c r="CE72" s="65"/>
      <c r="CF72" s="65"/>
      <c r="CG72" s="65"/>
      <c r="CH72" s="60">
        <f t="shared" si="28"/>
        <v>0</v>
      </c>
      <c r="CI72" s="61"/>
      <c r="CJ72" s="67"/>
      <c r="CK72" s="67"/>
      <c r="CL72" s="67"/>
      <c r="CM72" s="60">
        <f t="shared" si="29"/>
        <v>0</v>
      </c>
      <c r="CN72" s="62"/>
      <c r="CO72" s="62"/>
      <c r="CP72" s="60">
        <f t="shared" si="39"/>
        <v>0</v>
      </c>
      <c r="CQ72" s="61"/>
      <c r="CR72" s="61"/>
      <c r="CS72" s="61"/>
      <c r="CT72" s="61"/>
      <c r="CU72" s="61"/>
      <c r="CV72" s="60">
        <f t="shared" si="40"/>
        <v>0</v>
      </c>
      <c r="CW72" s="61"/>
      <c r="CX72" s="61"/>
      <c r="CY72" s="61"/>
      <c r="CZ72" s="61"/>
      <c r="DA72" s="61"/>
      <c r="DB72" s="61"/>
      <c r="DC72" s="60">
        <f t="shared" si="41"/>
        <v>0</v>
      </c>
      <c r="DD72" s="68">
        <f t="shared" ref="DD72:DD112" si="44">CM72+CP72+CV72+DC72</f>
        <v>0</v>
      </c>
      <c r="DE72" s="67"/>
      <c r="DF72" s="67">
        <v>143.86000000000001</v>
      </c>
      <c r="DG72" s="67">
        <v>49.68</v>
      </c>
      <c r="DH72" s="69">
        <f t="shared" si="30"/>
        <v>193.54000000000002</v>
      </c>
      <c r="DI72" s="70">
        <f t="shared" si="42"/>
        <v>2399.96</v>
      </c>
      <c r="DJ72" s="77" t="s">
        <v>146</v>
      </c>
    </row>
    <row r="73" spans="1:114" x14ac:dyDescent="0.25">
      <c r="A73" t="s">
        <v>574</v>
      </c>
      <c r="B73" t="s">
        <v>6</v>
      </c>
      <c r="C73" t="s">
        <v>6</v>
      </c>
      <c r="D73" s="50" t="s">
        <v>575</v>
      </c>
      <c r="E73" s="50" t="s">
        <v>576</v>
      </c>
      <c r="F73" s="50" t="s">
        <v>577</v>
      </c>
      <c r="G73" s="50" t="s">
        <v>578</v>
      </c>
      <c r="H73" s="51" t="e">
        <f>SUMIFS([1]prev!$Q$1:$Q$630,[1]prev!$C$1:$C$630,A73,[1]prev!$E$1:$E$630,F73,[1]prev!$F$1:$F$630,G73)</f>
        <v>#VALUE!</v>
      </c>
      <c r="I73" s="52">
        <v>3708</v>
      </c>
      <c r="J73" s="104" t="s">
        <v>575</v>
      </c>
      <c r="K73" s="99" t="s">
        <v>579</v>
      </c>
      <c r="L73" s="96" t="s">
        <v>6</v>
      </c>
      <c r="M73" s="96" t="s">
        <v>580</v>
      </c>
      <c r="N73" s="96" t="s">
        <v>581</v>
      </c>
      <c r="O73" s="57" t="s">
        <v>85</v>
      </c>
      <c r="P73" s="75">
        <v>7</v>
      </c>
      <c r="Q73" s="60">
        <v>1767.15</v>
      </c>
      <c r="R73" s="60"/>
      <c r="S73" s="61"/>
      <c r="T73" s="61"/>
      <c r="U73" s="60">
        <f t="shared" si="43"/>
        <v>0</v>
      </c>
      <c r="V73" s="61"/>
      <c r="W73" s="61"/>
      <c r="X73" s="60">
        <f t="shared" si="20"/>
        <v>0</v>
      </c>
      <c r="Y73" s="61"/>
      <c r="Z73" s="61"/>
      <c r="AA73" s="60">
        <f t="shared" si="31"/>
        <v>0</v>
      </c>
      <c r="AB73" s="61"/>
      <c r="AC73" s="61"/>
      <c r="AD73" s="62"/>
      <c r="AE73" s="61"/>
      <c r="AF73" s="61"/>
      <c r="AG73" s="63">
        <f t="shared" si="32"/>
        <v>0</v>
      </c>
      <c r="AH73" s="61"/>
      <c r="AI73" s="61"/>
      <c r="AJ73" s="61"/>
      <c r="AK73" s="61"/>
      <c r="AL73" s="61"/>
      <c r="AM73" s="61"/>
      <c r="AN73" s="61"/>
      <c r="AO73" s="60">
        <f t="shared" si="33"/>
        <v>0</v>
      </c>
      <c r="AP73" s="61"/>
      <c r="AQ73" s="61"/>
      <c r="AR73" s="61"/>
      <c r="AS73" s="61"/>
      <c r="AT73" s="61"/>
      <c r="AU73" s="61"/>
      <c r="AV73" s="61"/>
      <c r="AW73" s="60">
        <f t="shared" si="34"/>
        <v>0</v>
      </c>
      <c r="AX73" s="61"/>
      <c r="AY73" s="61"/>
      <c r="AZ73" s="61"/>
      <c r="BA73" s="61"/>
      <c r="BB73" s="61"/>
      <c r="BC73" s="61"/>
      <c r="BD73" s="61"/>
      <c r="BE73" s="60">
        <f t="shared" si="35"/>
        <v>0</v>
      </c>
      <c r="BF73" s="60">
        <f t="shared" si="36"/>
        <v>0</v>
      </c>
      <c r="BG73" s="61">
        <v>249.23</v>
      </c>
      <c r="BH73" s="61">
        <v>249.23</v>
      </c>
      <c r="BI73" s="61"/>
      <c r="BJ73" s="61"/>
      <c r="BK73" s="61"/>
      <c r="BL73" s="61"/>
      <c r="BM73" s="61"/>
      <c r="BN73" s="61"/>
      <c r="BO73" s="60">
        <f t="shared" si="37"/>
        <v>498.46</v>
      </c>
      <c r="BP73" s="61">
        <v>41.548000000000002</v>
      </c>
      <c r="BQ73" s="61">
        <v>41.548000000000002</v>
      </c>
      <c r="BR73" s="61">
        <v>41.548000000000002</v>
      </c>
      <c r="BS73" s="61">
        <v>41.548000000000002</v>
      </c>
      <c r="BT73" s="61">
        <v>41.548000000000002</v>
      </c>
      <c r="BU73" s="61">
        <v>41.548000000000002</v>
      </c>
      <c r="BV73" s="61">
        <v>41.548000000000002</v>
      </c>
      <c r="BW73" s="60">
        <f t="shared" si="22"/>
        <v>290.83600000000001</v>
      </c>
      <c r="BX73" s="61"/>
      <c r="BY73" s="61"/>
      <c r="BZ73" s="63">
        <f t="shared" si="38"/>
        <v>0</v>
      </c>
      <c r="CA73" s="65"/>
      <c r="CB73" s="65"/>
      <c r="CC73" s="65"/>
      <c r="CD73" s="65"/>
      <c r="CE73" s="65"/>
      <c r="CF73" s="65"/>
      <c r="CG73" s="65"/>
      <c r="CH73" s="60">
        <f t="shared" si="28"/>
        <v>0</v>
      </c>
      <c r="CI73" s="61"/>
      <c r="CJ73" s="67"/>
      <c r="CK73" s="67"/>
      <c r="CL73" s="67"/>
      <c r="CM73" s="60">
        <f t="shared" si="29"/>
        <v>0</v>
      </c>
      <c r="CN73" s="62"/>
      <c r="CO73" s="62"/>
      <c r="CP73" s="60">
        <f t="shared" si="39"/>
        <v>0</v>
      </c>
      <c r="CQ73" s="61"/>
      <c r="CR73" s="61"/>
      <c r="CS73" s="61"/>
      <c r="CT73" s="61"/>
      <c r="CU73" s="61"/>
      <c r="CV73" s="60">
        <f t="shared" si="40"/>
        <v>0</v>
      </c>
      <c r="CW73" s="61"/>
      <c r="CX73" s="61"/>
      <c r="CY73" s="61"/>
      <c r="CZ73" s="61"/>
      <c r="DA73" s="61"/>
      <c r="DB73" s="61"/>
      <c r="DC73" s="60">
        <f t="shared" si="41"/>
        <v>0</v>
      </c>
      <c r="DD73" s="68">
        <f t="shared" si="44"/>
        <v>0</v>
      </c>
      <c r="DE73" s="102">
        <v>453.63</v>
      </c>
      <c r="DF73" s="67">
        <v>0</v>
      </c>
      <c r="DG73" s="67">
        <v>28.98</v>
      </c>
      <c r="DH73" s="103">
        <f t="shared" si="30"/>
        <v>482.61</v>
      </c>
      <c r="DI73" s="70">
        <f t="shared" si="42"/>
        <v>495.24400000000003</v>
      </c>
      <c r="DJ73" s="77" t="s">
        <v>86</v>
      </c>
    </row>
    <row r="74" spans="1:114" x14ac:dyDescent="0.25">
      <c r="A74" t="s">
        <v>582</v>
      </c>
      <c r="B74" t="s">
        <v>6</v>
      </c>
      <c r="C74" t="s">
        <v>6</v>
      </c>
      <c r="D74" s="50" t="s">
        <v>583</v>
      </c>
      <c r="E74" s="50" t="s">
        <v>584</v>
      </c>
      <c r="F74" s="50" t="s">
        <v>585</v>
      </c>
      <c r="G74" s="50" t="s">
        <v>586</v>
      </c>
      <c r="H74" s="51" t="e">
        <f>SUMIFS([1]prev!$Q$1:$Q$630,[1]prev!$C$1:$C$630,A74,[1]prev!$E$1:$E$630,F74,[1]prev!$F$1:$F$630,G74)</f>
        <v>#VALUE!</v>
      </c>
      <c r="I74" s="52">
        <v>3714</v>
      </c>
      <c r="J74" s="104" t="s">
        <v>587</v>
      </c>
      <c r="K74" s="101" t="s">
        <v>588</v>
      </c>
      <c r="L74" s="97" t="s">
        <v>6</v>
      </c>
      <c r="M74" s="96" t="s">
        <v>589</v>
      </c>
      <c r="N74" s="96" t="s">
        <v>590</v>
      </c>
      <c r="O74" s="57" t="s">
        <v>85</v>
      </c>
      <c r="P74" s="75">
        <v>7</v>
      </c>
      <c r="Q74" s="60">
        <v>2987.75</v>
      </c>
      <c r="R74" s="60"/>
      <c r="S74" s="61"/>
      <c r="T74" s="61"/>
      <c r="U74" s="60">
        <f t="shared" si="43"/>
        <v>0</v>
      </c>
      <c r="V74" s="61"/>
      <c r="W74" s="61"/>
      <c r="X74" s="60">
        <f t="shared" si="20"/>
        <v>0</v>
      </c>
      <c r="Y74" s="61"/>
      <c r="Z74" s="61"/>
      <c r="AA74" s="60">
        <f t="shared" si="31"/>
        <v>0</v>
      </c>
      <c r="AB74" s="61"/>
      <c r="AC74" s="61"/>
      <c r="AD74" s="62"/>
      <c r="AE74" s="61"/>
      <c r="AF74" s="61"/>
      <c r="AG74" s="63">
        <f t="shared" si="32"/>
        <v>0</v>
      </c>
      <c r="AH74" s="61"/>
      <c r="AI74" s="61"/>
      <c r="AJ74" s="61"/>
      <c r="AK74" s="61"/>
      <c r="AL74" s="61"/>
      <c r="AM74" s="61"/>
      <c r="AN74" s="61"/>
      <c r="AO74" s="60">
        <f t="shared" si="33"/>
        <v>0</v>
      </c>
      <c r="AP74" s="61"/>
      <c r="AQ74" s="61"/>
      <c r="AR74" s="61"/>
      <c r="AS74" s="61"/>
      <c r="AT74" s="61"/>
      <c r="AU74" s="61"/>
      <c r="AV74" s="61"/>
      <c r="AW74" s="60">
        <f t="shared" si="34"/>
        <v>0</v>
      </c>
      <c r="AX74" s="61"/>
      <c r="AY74" s="61"/>
      <c r="AZ74" s="61"/>
      <c r="BA74" s="61"/>
      <c r="BB74" s="61"/>
      <c r="BC74" s="61"/>
      <c r="BD74" s="61"/>
      <c r="BE74" s="60">
        <f t="shared" si="35"/>
        <v>0</v>
      </c>
      <c r="BF74" s="60">
        <f t="shared" si="36"/>
        <v>0</v>
      </c>
      <c r="BG74" s="61"/>
      <c r="BH74" s="61"/>
      <c r="BI74" s="61"/>
      <c r="BJ74" s="61"/>
      <c r="BK74" s="61"/>
      <c r="BL74" s="61"/>
      <c r="BM74" s="61"/>
      <c r="BN74" s="61"/>
      <c r="BO74" s="60">
        <f t="shared" si="37"/>
        <v>0</v>
      </c>
      <c r="BP74" s="61"/>
      <c r="BQ74" s="61"/>
      <c r="BR74" s="61"/>
      <c r="BS74" s="61"/>
      <c r="BT74" s="61"/>
      <c r="BU74" s="61"/>
      <c r="BV74" s="61"/>
      <c r="BW74" s="60">
        <f t="shared" si="22"/>
        <v>0</v>
      </c>
      <c r="BX74" s="61"/>
      <c r="BY74" s="61"/>
      <c r="BZ74" s="63">
        <f t="shared" si="38"/>
        <v>0</v>
      </c>
      <c r="CA74" s="65"/>
      <c r="CB74" s="65"/>
      <c r="CC74" s="65"/>
      <c r="CD74" s="65"/>
      <c r="CE74" s="65"/>
      <c r="CF74" s="65"/>
      <c r="CG74" s="65"/>
      <c r="CH74" s="60">
        <f t="shared" si="28"/>
        <v>0</v>
      </c>
      <c r="CI74" s="61"/>
      <c r="CJ74" s="67"/>
      <c r="CK74" s="67"/>
      <c r="CL74" s="67"/>
      <c r="CM74" s="60">
        <f t="shared" si="29"/>
        <v>0</v>
      </c>
      <c r="CN74" s="62"/>
      <c r="CO74" s="62"/>
      <c r="CP74" s="60">
        <f t="shared" si="39"/>
        <v>0</v>
      </c>
      <c r="CQ74" s="61"/>
      <c r="CR74" s="61"/>
      <c r="CS74" s="61"/>
      <c r="CT74" s="61"/>
      <c r="CU74" s="61"/>
      <c r="CV74" s="60">
        <f t="shared" si="40"/>
        <v>0</v>
      </c>
      <c r="CW74" s="61"/>
      <c r="CX74" s="61"/>
      <c r="CY74" s="61"/>
      <c r="CZ74" s="61"/>
      <c r="DA74" s="61"/>
      <c r="DB74" s="61"/>
      <c r="DC74" s="60">
        <f t="shared" si="41"/>
        <v>0</v>
      </c>
      <c r="DD74" s="68">
        <f t="shared" si="44"/>
        <v>0</v>
      </c>
      <c r="DE74" s="67"/>
      <c r="DF74" s="67">
        <v>116.8</v>
      </c>
      <c r="DG74" s="67">
        <v>43.48</v>
      </c>
      <c r="DH74" s="69">
        <f t="shared" si="30"/>
        <v>160.28</v>
      </c>
      <c r="DI74" s="70">
        <f t="shared" si="42"/>
        <v>2827.47</v>
      </c>
      <c r="DJ74" s="77" t="s">
        <v>86</v>
      </c>
    </row>
    <row r="75" spans="1:114" x14ac:dyDescent="0.25">
      <c r="A75" t="s">
        <v>591</v>
      </c>
      <c r="B75" t="s">
        <v>6</v>
      </c>
      <c r="C75" t="s">
        <v>6</v>
      </c>
      <c r="D75" s="50" t="s">
        <v>592</v>
      </c>
      <c r="E75" s="50" t="s">
        <v>593</v>
      </c>
      <c r="F75" s="50" t="s">
        <v>594</v>
      </c>
      <c r="G75" s="50" t="s">
        <v>595</v>
      </c>
      <c r="H75" s="51" t="e">
        <f>SUMIFS([1]prev!$Q$1:$Q$630,[1]prev!$C$1:$C$630,A75,[1]prev!$E$1:$E$630,F75,[1]prev!$F$1:$F$630,G75)</f>
        <v>#VALUE!</v>
      </c>
      <c r="I75" s="52">
        <v>3719</v>
      </c>
      <c r="J75" s="104" t="s">
        <v>592</v>
      </c>
      <c r="K75" s="101" t="s">
        <v>596</v>
      </c>
      <c r="L75" s="96" t="s">
        <v>6</v>
      </c>
      <c r="M75" s="96" t="s">
        <v>597</v>
      </c>
      <c r="N75" s="96" t="s">
        <v>598</v>
      </c>
      <c r="O75" s="57" t="s">
        <v>85</v>
      </c>
      <c r="P75" s="75">
        <v>7</v>
      </c>
      <c r="Q75" s="60">
        <v>3196.1</v>
      </c>
      <c r="R75" s="60"/>
      <c r="S75" s="61"/>
      <c r="T75" s="61"/>
      <c r="U75" s="60">
        <f t="shared" si="43"/>
        <v>0</v>
      </c>
      <c r="V75" s="61"/>
      <c r="W75" s="61"/>
      <c r="X75" s="60">
        <f t="shared" si="20"/>
        <v>0</v>
      </c>
      <c r="Y75" s="61"/>
      <c r="Z75" s="61"/>
      <c r="AA75" s="60">
        <f t="shared" si="31"/>
        <v>0</v>
      </c>
      <c r="AB75" s="61"/>
      <c r="AC75" s="61"/>
      <c r="AD75" s="62"/>
      <c r="AE75" s="61"/>
      <c r="AF75" s="61"/>
      <c r="AG75" s="63">
        <f t="shared" si="32"/>
        <v>0</v>
      </c>
      <c r="AH75" s="61"/>
      <c r="AI75" s="61"/>
      <c r="AJ75" s="61"/>
      <c r="AK75" s="61"/>
      <c r="AL75" s="61"/>
      <c r="AM75" s="61"/>
      <c r="AN75" s="61"/>
      <c r="AO75" s="60">
        <f t="shared" si="33"/>
        <v>0</v>
      </c>
      <c r="AP75" s="61"/>
      <c r="AQ75" s="61"/>
      <c r="AR75" s="61"/>
      <c r="AS75" s="61"/>
      <c r="AT75" s="61"/>
      <c r="AU75" s="61"/>
      <c r="AV75" s="61"/>
      <c r="AW75" s="60">
        <f t="shared" si="34"/>
        <v>0</v>
      </c>
      <c r="AX75" s="61"/>
      <c r="AY75" s="61"/>
      <c r="AZ75" s="61"/>
      <c r="BA75" s="61"/>
      <c r="BB75" s="61"/>
      <c r="BC75" s="61"/>
      <c r="BD75" s="61"/>
      <c r="BE75" s="60">
        <f t="shared" si="35"/>
        <v>0</v>
      </c>
      <c r="BF75" s="60">
        <f t="shared" si="36"/>
        <v>0</v>
      </c>
      <c r="BG75" s="61"/>
      <c r="BH75" s="61"/>
      <c r="BI75" s="61"/>
      <c r="BJ75" s="61"/>
      <c r="BK75" s="61"/>
      <c r="BL75" s="61"/>
      <c r="BM75" s="61"/>
      <c r="BN75" s="61"/>
      <c r="BO75" s="60">
        <f t="shared" si="37"/>
        <v>0</v>
      </c>
      <c r="BP75" s="61"/>
      <c r="BQ75" s="61"/>
      <c r="BR75" s="61"/>
      <c r="BS75" s="61"/>
      <c r="BT75" s="61"/>
      <c r="BU75" s="61"/>
      <c r="BV75" s="61"/>
      <c r="BW75" s="60">
        <f t="shared" si="22"/>
        <v>0</v>
      </c>
      <c r="BX75" s="61"/>
      <c r="BY75" s="61"/>
      <c r="BZ75" s="63">
        <f t="shared" si="38"/>
        <v>0</v>
      </c>
      <c r="CA75" s="65"/>
      <c r="CB75" s="65"/>
      <c r="CC75" s="65"/>
      <c r="CD75" s="65"/>
      <c r="CE75" s="65"/>
      <c r="CF75" s="65"/>
      <c r="CG75" s="65"/>
      <c r="CH75" s="60">
        <f t="shared" si="28"/>
        <v>0</v>
      </c>
      <c r="CI75" s="61"/>
      <c r="CJ75" s="67"/>
      <c r="CK75" s="67"/>
      <c r="CL75" s="67"/>
      <c r="CM75" s="60">
        <f t="shared" si="29"/>
        <v>0</v>
      </c>
      <c r="CN75" s="62"/>
      <c r="CO75" s="62"/>
      <c r="CP75" s="60">
        <f t="shared" si="39"/>
        <v>0</v>
      </c>
      <c r="CQ75" s="61"/>
      <c r="CR75" s="61"/>
      <c r="CS75" s="61"/>
      <c r="CT75" s="61"/>
      <c r="CU75" s="61"/>
      <c r="CV75" s="60">
        <f t="shared" si="40"/>
        <v>0</v>
      </c>
      <c r="CW75" s="61"/>
      <c r="CX75" s="61"/>
      <c r="CY75" s="61"/>
      <c r="CZ75" s="61"/>
      <c r="DA75" s="61"/>
      <c r="DB75" s="61"/>
      <c r="DC75" s="60">
        <f t="shared" si="41"/>
        <v>0</v>
      </c>
      <c r="DD75" s="68">
        <f t="shared" si="44"/>
        <v>0</v>
      </c>
      <c r="DE75" s="67"/>
      <c r="DF75" s="67">
        <v>116.8</v>
      </c>
      <c r="DG75" s="67">
        <v>43.48</v>
      </c>
      <c r="DH75" s="69">
        <f t="shared" si="30"/>
        <v>160.28</v>
      </c>
      <c r="DI75" s="70">
        <f t="shared" si="42"/>
        <v>3035.8199999999997</v>
      </c>
      <c r="DJ75" s="77" t="s">
        <v>86</v>
      </c>
    </row>
    <row r="76" spans="1:114" x14ac:dyDescent="0.25">
      <c r="A76" t="s">
        <v>599</v>
      </c>
      <c r="B76" t="s">
        <v>6</v>
      </c>
      <c r="C76" t="s">
        <v>6</v>
      </c>
      <c r="D76" s="50" t="s">
        <v>600</v>
      </c>
      <c r="E76" s="50" t="s">
        <v>175</v>
      </c>
      <c r="F76" s="50" t="s">
        <v>601</v>
      </c>
      <c r="G76" s="50" t="s">
        <v>601</v>
      </c>
      <c r="H76" s="51" t="e">
        <f>SUMIFS([1]prev!$Q$1:$Q$630,[1]prev!$C$1:$C$630,A76,[1]prev!$E$1:$E$630,F76,[1]prev!$F$1:$F$630,G76)</f>
        <v>#VALUE!</v>
      </c>
      <c r="I76" s="52">
        <v>3749</v>
      </c>
      <c r="J76" s="104" t="s">
        <v>602</v>
      </c>
      <c r="K76" s="111" t="s">
        <v>177</v>
      </c>
      <c r="L76" s="96" t="s">
        <v>6</v>
      </c>
      <c r="M76" s="96" t="s">
        <v>603</v>
      </c>
      <c r="N76" s="96" t="s">
        <v>604</v>
      </c>
      <c r="O76" s="57" t="s">
        <v>85</v>
      </c>
      <c r="P76" s="75">
        <v>7</v>
      </c>
      <c r="Q76" s="60">
        <v>3193.5</v>
      </c>
      <c r="R76" s="60"/>
      <c r="S76" s="61"/>
      <c r="T76" s="61"/>
      <c r="U76" s="60">
        <f t="shared" si="43"/>
        <v>0</v>
      </c>
      <c r="V76" s="61"/>
      <c r="W76" s="61"/>
      <c r="X76" s="60">
        <f t="shared" si="20"/>
        <v>0</v>
      </c>
      <c r="Y76" s="61"/>
      <c r="Z76" s="61"/>
      <c r="AA76" s="60">
        <f t="shared" si="31"/>
        <v>0</v>
      </c>
      <c r="AB76" s="61"/>
      <c r="AC76" s="61"/>
      <c r="AD76" s="62"/>
      <c r="AE76" s="61"/>
      <c r="AF76" s="61"/>
      <c r="AG76" s="63">
        <f t="shared" si="32"/>
        <v>0</v>
      </c>
      <c r="AH76" s="61"/>
      <c r="AI76" s="61"/>
      <c r="AJ76" s="61"/>
      <c r="AK76" s="61"/>
      <c r="AL76" s="61"/>
      <c r="AM76" s="61"/>
      <c r="AN76" s="61"/>
      <c r="AO76" s="60">
        <f t="shared" si="33"/>
        <v>0</v>
      </c>
      <c r="AP76" s="61"/>
      <c r="AQ76" s="61"/>
      <c r="AR76" s="61"/>
      <c r="AS76" s="61"/>
      <c r="AT76" s="61"/>
      <c r="AU76" s="61"/>
      <c r="AV76" s="61"/>
      <c r="AW76" s="60">
        <f t="shared" si="34"/>
        <v>0</v>
      </c>
      <c r="AX76" s="61"/>
      <c r="AY76" s="61"/>
      <c r="AZ76" s="61"/>
      <c r="BA76" s="61"/>
      <c r="BB76" s="61"/>
      <c r="BC76" s="61"/>
      <c r="BD76" s="61"/>
      <c r="BE76" s="60">
        <f t="shared" si="35"/>
        <v>0</v>
      </c>
      <c r="BF76" s="60">
        <f t="shared" si="36"/>
        <v>0</v>
      </c>
      <c r="BG76" s="61"/>
      <c r="BH76" s="61"/>
      <c r="BI76" s="61"/>
      <c r="BJ76" s="61"/>
      <c r="BK76" s="61"/>
      <c r="BL76" s="61"/>
      <c r="BM76" s="61"/>
      <c r="BN76" s="61"/>
      <c r="BO76" s="60">
        <f t="shared" si="37"/>
        <v>0</v>
      </c>
      <c r="BP76" s="61"/>
      <c r="BQ76" s="61"/>
      <c r="BR76" s="61"/>
      <c r="BS76" s="61"/>
      <c r="BT76" s="61"/>
      <c r="BU76" s="61"/>
      <c r="BV76" s="61"/>
      <c r="BW76" s="60">
        <f t="shared" si="22"/>
        <v>0</v>
      </c>
      <c r="BX76" s="61"/>
      <c r="BY76" s="61">
        <v>93.142857142857338</v>
      </c>
      <c r="BZ76" s="63">
        <f t="shared" si="38"/>
        <v>93.142857142857338</v>
      </c>
      <c r="CA76" s="65">
        <v>55.91153101639344</v>
      </c>
      <c r="CB76" s="65">
        <v>55.91153101639344</v>
      </c>
      <c r="CC76" s="65">
        <v>55.91153101639344</v>
      </c>
      <c r="CD76" s="65">
        <v>55.91153101639344</v>
      </c>
      <c r="CE76" s="65">
        <v>55.91153101639344</v>
      </c>
      <c r="CF76" s="65">
        <v>55.91153101639344</v>
      </c>
      <c r="CG76" s="65">
        <v>55.91153101639344</v>
      </c>
      <c r="CH76" s="60">
        <f t="shared" si="28"/>
        <v>484.52357425761141</v>
      </c>
      <c r="CI76" s="61"/>
      <c r="CJ76" s="67"/>
      <c r="CK76" s="67"/>
      <c r="CL76" s="67"/>
      <c r="CM76" s="60">
        <f t="shared" si="29"/>
        <v>0</v>
      </c>
      <c r="CN76" s="62"/>
      <c r="CO76" s="62"/>
      <c r="CP76" s="60">
        <f t="shared" si="39"/>
        <v>0</v>
      </c>
      <c r="CQ76" s="61"/>
      <c r="CR76" s="61"/>
      <c r="CS76" s="61"/>
      <c r="CT76" s="61"/>
      <c r="CU76" s="61"/>
      <c r="CV76" s="60">
        <f t="shared" si="40"/>
        <v>0</v>
      </c>
      <c r="CW76" s="61"/>
      <c r="CX76" s="61"/>
      <c r="CY76" s="61"/>
      <c r="CZ76" s="61"/>
      <c r="DA76" s="61"/>
      <c r="DB76" s="61"/>
      <c r="DC76" s="60">
        <f t="shared" si="41"/>
        <v>0</v>
      </c>
      <c r="DD76" s="68">
        <f t="shared" si="44"/>
        <v>0</v>
      </c>
      <c r="DE76" s="67"/>
      <c r="DF76" s="67">
        <v>143.86000000000001</v>
      </c>
      <c r="DG76" s="67">
        <v>49.68</v>
      </c>
      <c r="DH76" s="69">
        <f t="shared" si="30"/>
        <v>193.54000000000002</v>
      </c>
      <c r="DI76" s="70">
        <f t="shared" si="42"/>
        <v>2515.4364257423886</v>
      </c>
      <c r="DJ76" s="71" t="s">
        <v>146</v>
      </c>
    </row>
    <row r="77" spans="1:114" x14ac:dyDescent="0.25">
      <c r="A77" t="s">
        <v>605</v>
      </c>
      <c r="B77" t="s">
        <v>6</v>
      </c>
      <c r="C77" t="s">
        <v>6</v>
      </c>
      <c r="D77" s="50" t="s">
        <v>606</v>
      </c>
      <c r="E77" s="50" t="s">
        <v>607</v>
      </c>
      <c r="F77" s="50" t="s">
        <v>608</v>
      </c>
      <c r="G77" s="50" t="s">
        <v>609</v>
      </c>
      <c r="H77" s="51" t="e">
        <f>SUMIFS([1]prev!$Q$1:$Q$630,[1]prev!$C$1:$C$630,A77,[1]prev!$E$1:$E$630,F77,[1]prev!$F$1:$F$630,G77)</f>
        <v>#VALUE!</v>
      </c>
      <c r="I77" s="52">
        <v>3776</v>
      </c>
      <c r="J77" s="104" t="s">
        <v>606</v>
      </c>
      <c r="K77" s="101" t="s">
        <v>610</v>
      </c>
      <c r="L77" s="96" t="s">
        <v>6</v>
      </c>
      <c r="M77" s="96" t="s">
        <v>611</v>
      </c>
      <c r="N77" s="96" t="s">
        <v>612</v>
      </c>
      <c r="O77" s="57" t="s">
        <v>85</v>
      </c>
      <c r="P77" s="75">
        <v>0</v>
      </c>
      <c r="Q77" s="107">
        <v>1744.6</v>
      </c>
      <c r="R77" s="60"/>
      <c r="S77" s="61"/>
      <c r="T77" s="61"/>
      <c r="U77" s="60">
        <f t="shared" si="43"/>
        <v>0</v>
      </c>
      <c r="V77" s="61"/>
      <c r="W77" s="61"/>
      <c r="X77" s="60">
        <f t="shared" si="20"/>
        <v>0</v>
      </c>
      <c r="Y77" s="61"/>
      <c r="Z77" s="61"/>
      <c r="AA77" s="60">
        <f t="shared" si="31"/>
        <v>0</v>
      </c>
      <c r="AB77" s="61"/>
      <c r="AC77" s="61"/>
      <c r="AD77" s="62"/>
      <c r="AE77" s="61"/>
      <c r="AF77" s="61"/>
      <c r="AG77" s="63">
        <f t="shared" si="32"/>
        <v>0</v>
      </c>
      <c r="AH77" s="61"/>
      <c r="AI77" s="61"/>
      <c r="AJ77" s="61"/>
      <c r="AK77" s="61"/>
      <c r="AL77" s="61"/>
      <c r="AM77" s="61"/>
      <c r="AN77" s="61"/>
      <c r="AO77" s="60">
        <f t="shared" si="33"/>
        <v>0</v>
      </c>
      <c r="AP77" s="61"/>
      <c r="AQ77" s="61"/>
      <c r="AR77" s="61"/>
      <c r="AS77" s="61"/>
      <c r="AT77" s="61"/>
      <c r="AU77" s="61"/>
      <c r="AV77" s="61"/>
      <c r="AW77" s="60">
        <f t="shared" si="34"/>
        <v>0</v>
      </c>
      <c r="AX77" s="61">
        <v>249.23</v>
      </c>
      <c r="AY77" s="61">
        <v>249.23</v>
      </c>
      <c r="AZ77" s="61">
        <v>249.23</v>
      </c>
      <c r="BA77" s="61">
        <v>249.23</v>
      </c>
      <c r="BB77" s="61">
        <v>249.23</v>
      </c>
      <c r="BC77" s="61">
        <v>249.23</v>
      </c>
      <c r="BD77" s="61">
        <v>249.23</v>
      </c>
      <c r="BE77" s="60">
        <f t="shared" si="35"/>
        <v>1744.61</v>
      </c>
      <c r="BF77" s="60">
        <f t="shared" si="36"/>
        <v>1744.61</v>
      </c>
      <c r="BG77" s="61"/>
      <c r="BH77" s="61"/>
      <c r="BI77" s="61"/>
      <c r="BJ77" s="61"/>
      <c r="BK77" s="61"/>
      <c r="BL77" s="61"/>
      <c r="BM77" s="61"/>
      <c r="BN77" s="61"/>
      <c r="BO77" s="60">
        <f t="shared" si="37"/>
        <v>0</v>
      </c>
      <c r="BP77" s="61"/>
      <c r="BQ77" s="61"/>
      <c r="BR77" s="61"/>
      <c r="BS77" s="61"/>
      <c r="BT77" s="61"/>
      <c r="BU77" s="61"/>
      <c r="BV77" s="61"/>
      <c r="BW77" s="60">
        <f t="shared" si="22"/>
        <v>0</v>
      </c>
      <c r="BX77" s="61"/>
      <c r="BY77" s="61"/>
      <c r="BZ77" s="63">
        <f t="shared" si="38"/>
        <v>0</v>
      </c>
      <c r="CA77" s="65"/>
      <c r="CB77" s="65"/>
      <c r="CC77" s="65"/>
      <c r="CD77" s="65"/>
      <c r="CE77" s="65"/>
      <c r="CF77" s="65"/>
      <c r="CG77" s="65"/>
      <c r="CH77" s="60">
        <f t="shared" si="28"/>
        <v>0</v>
      </c>
      <c r="CI77" s="61"/>
      <c r="CJ77" s="67"/>
      <c r="CK77" s="67"/>
      <c r="CL77" s="67"/>
      <c r="CM77" s="60">
        <f t="shared" si="29"/>
        <v>0</v>
      </c>
      <c r="CN77" s="62"/>
      <c r="CO77" s="62"/>
      <c r="CP77" s="60">
        <f t="shared" si="39"/>
        <v>0</v>
      </c>
      <c r="CQ77" s="61"/>
      <c r="CR77" s="61"/>
      <c r="CS77" s="61"/>
      <c r="CT77" s="61"/>
      <c r="CU77" s="61"/>
      <c r="CV77" s="60">
        <f t="shared" si="40"/>
        <v>0</v>
      </c>
      <c r="CW77" s="61"/>
      <c r="CX77" s="61"/>
      <c r="CY77" s="61"/>
      <c r="CZ77" s="61"/>
      <c r="DA77" s="61"/>
      <c r="DB77" s="61"/>
      <c r="DC77" s="60">
        <f t="shared" si="41"/>
        <v>0</v>
      </c>
      <c r="DD77" s="68">
        <f t="shared" si="44"/>
        <v>0</v>
      </c>
      <c r="DE77" s="67"/>
      <c r="DF77" s="67">
        <v>0</v>
      </c>
      <c r="DG77" s="67">
        <v>0</v>
      </c>
      <c r="DH77" s="69">
        <f t="shared" si="30"/>
        <v>0</v>
      </c>
      <c r="DI77" s="70">
        <f t="shared" si="42"/>
        <v>-9.9999999999909051E-3</v>
      </c>
      <c r="DJ77" s="71" t="s">
        <v>86</v>
      </c>
    </row>
    <row r="78" spans="1:114" x14ac:dyDescent="0.25">
      <c r="A78" t="s">
        <v>613</v>
      </c>
      <c r="B78" t="s">
        <v>6</v>
      </c>
      <c r="C78" t="s">
        <v>6</v>
      </c>
      <c r="D78" s="50" t="s">
        <v>614</v>
      </c>
      <c r="E78" s="50" t="s">
        <v>219</v>
      </c>
      <c r="F78" s="50" t="s">
        <v>615</v>
      </c>
      <c r="G78" s="50" t="s">
        <v>615</v>
      </c>
      <c r="H78" s="51" t="e">
        <f>SUMIFS([1]prev!$Q$1:$Q$630,[1]prev!$C$1:$C$630,A78,[1]prev!$E$1:$E$630,F78,[1]prev!$F$1:$F$630,G78)</f>
        <v>#VALUE!</v>
      </c>
      <c r="I78" s="52">
        <v>3779</v>
      </c>
      <c r="J78" s="104" t="s">
        <v>614</v>
      </c>
      <c r="K78" s="95" t="s">
        <v>221</v>
      </c>
      <c r="L78" s="96" t="s">
        <v>6</v>
      </c>
      <c r="M78" s="96" t="s">
        <v>616</v>
      </c>
      <c r="N78" s="96" t="s">
        <v>617</v>
      </c>
      <c r="O78" s="57" t="s">
        <v>85</v>
      </c>
      <c r="P78" s="75">
        <v>7</v>
      </c>
      <c r="Q78" s="60">
        <v>3343.5</v>
      </c>
      <c r="R78" s="60"/>
      <c r="S78" s="61"/>
      <c r="T78" s="61"/>
      <c r="U78" s="60">
        <f t="shared" si="43"/>
        <v>0</v>
      </c>
      <c r="V78" s="61"/>
      <c r="W78" s="61"/>
      <c r="X78" s="60">
        <f t="shared" si="20"/>
        <v>0</v>
      </c>
      <c r="Y78" s="61"/>
      <c r="Z78" s="61"/>
      <c r="AA78" s="60">
        <f t="shared" si="31"/>
        <v>0</v>
      </c>
      <c r="AB78" s="61"/>
      <c r="AC78" s="61"/>
      <c r="AD78" s="62"/>
      <c r="AE78" s="61"/>
      <c r="AF78" s="61"/>
      <c r="AG78" s="63">
        <f t="shared" si="32"/>
        <v>0</v>
      </c>
      <c r="AH78" s="61"/>
      <c r="AI78" s="61"/>
      <c r="AJ78" s="61"/>
      <c r="AK78" s="61"/>
      <c r="AL78" s="61"/>
      <c r="AM78" s="61"/>
      <c r="AN78" s="61"/>
      <c r="AO78" s="60">
        <f t="shared" si="33"/>
        <v>0</v>
      </c>
      <c r="AP78" s="61"/>
      <c r="AQ78" s="61"/>
      <c r="AR78" s="61"/>
      <c r="AS78" s="61"/>
      <c r="AT78" s="61"/>
      <c r="AU78" s="61"/>
      <c r="AV78" s="61"/>
      <c r="AW78" s="60">
        <f t="shared" si="34"/>
        <v>0</v>
      </c>
      <c r="AX78" s="61"/>
      <c r="AY78" s="61"/>
      <c r="AZ78" s="61"/>
      <c r="BA78" s="61"/>
      <c r="BB78" s="61"/>
      <c r="BC78" s="61"/>
      <c r="BD78" s="61"/>
      <c r="BE78" s="60">
        <f t="shared" si="35"/>
        <v>0</v>
      </c>
      <c r="BF78" s="60">
        <f t="shared" si="36"/>
        <v>0</v>
      </c>
      <c r="BG78" s="61"/>
      <c r="BH78" s="61"/>
      <c r="BI78" s="61"/>
      <c r="BJ78" s="61"/>
      <c r="BK78" s="61"/>
      <c r="BL78" s="61"/>
      <c r="BM78" s="61"/>
      <c r="BN78" s="61"/>
      <c r="BO78" s="60">
        <f t="shared" si="37"/>
        <v>0</v>
      </c>
      <c r="BP78" s="61"/>
      <c r="BQ78" s="61"/>
      <c r="BR78" s="61"/>
      <c r="BS78" s="61"/>
      <c r="BT78" s="61"/>
      <c r="BU78" s="61"/>
      <c r="BV78" s="61"/>
      <c r="BW78" s="60">
        <f t="shared" si="22"/>
        <v>0</v>
      </c>
      <c r="BX78" s="61"/>
      <c r="BY78" s="61"/>
      <c r="BZ78" s="63">
        <f t="shared" si="38"/>
        <v>0</v>
      </c>
      <c r="CA78" s="65"/>
      <c r="CB78" s="65"/>
      <c r="CC78" s="65"/>
      <c r="CD78" s="65"/>
      <c r="CE78" s="65"/>
      <c r="CF78" s="65"/>
      <c r="CG78" s="65"/>
      <c r="CH78" s="60">
        <f t="shared" si="28"/>
        <v>0</v>
      </c>
      <c r="CI78" s="61"/>
      <c r="CJ78" s="67"/>
      <c r="CK78" s="67"/>
      <c r="CL78" s="67"/>
      <c r="CM78" s="60">
        <f t="shared" si="29"/>
        <v>0</v>
      </c>
      <c r="CN78" s="62"/>
      <c r="CO78" s="62"/>
      <c r="CP78" s="60">
        <f t="shared" si="39"/>
        <v>0</v>
      </c>
      <c r="CQ78" s="61"/>
      <c r="CR78" s="61"/>
      <c r="CS78" s="61"/>
      <c r="CT78" s="61"/>
      <c r="CU78" s="61"/>
      <c r="CV78" s="60">
        <f t="shared" si="40"/>
        <v>0</v>
      </c>
      <c r="CW78" s="61"/>
      <c r="CX78" s="61"/>
      <c r="CY78" s="61"/>
      <c r="CZ78" s="61"/>
      <c r="DA78" s="61"/>
      <c r="DB78" s="61"/>
      <c r="DC78" s="60">
        <f t="shared" si="41"/>
        <v>0</v>
      </c>
      <c r="DD78" s="68">
        <f t="shared" si="44"/>
        <v>0</v>
      </c>
      <c r="DE78" s="67"/>
      <c r="DF78" s="67">
        <v>143.86000000000001</v>
      </c>
      <c r="DG78" s="67">
        <v>49.68</v>
      </c>
      <c r="DH78" s="69">
        <f t="shared" si="30"/>
        <v>193.54000000000002</v>
      </c>
      <c r="DI78" s="70">
        <f t="shared" si="42"/>
        <v>3149.96</v>
      </c>
      <c r="DJ78" s="71" t="s">
        <v>146</v>
      </c>
    </row>
    <row r="79" spans="1:114" x14ac:dyDescent="0.25">
      <c r="A79" t="s">
        <v>618</v>
      </c>
      <c r="B79" t="s">
        <v>6</v>
      </c>
      <c r="C79" t="s">
        <v>6</v>
      </c>
      <c r="D79" s="50" t="s">
        <v>619</v>
      </c>
      <c r="E79" s="50" t="s">
        <v>620</v>
      </c>
      <c r="F79" s="50" t="s">
        <v>621</v>
      </c>
      <c r="G79" s="50" t="s">
        <v>622</v>
      </c>
      <c r="H79" s="51" t="e">
        <f>SUMIFS([1]prev!$Q$1:$Q$630,[1]prev!$C$1:$C$630,A79,[1]prev!$E$1:$E$630,F79,[1]prev!$F$1:$F$630,G79)</f>
        <v>#VALUE!</v>
      </c>
      <c r="I79" s="52">
        <v>3806</v>
      </c>
      <c r="J79" s="104" t="s">
        <v>619</v>
      </c>
      <c r="K79" s="99" t="s">
        <v>623</v>
      </c>
      <c r="L79" s="96" t="s">
        <v>6</v>
      </c>
      <c r="M79" s="96" t="s">
        <v>624</v>
      </c>
      <c r="N79" s="96" t="s">
        <v>625</v>
      </c>
      <c r="O79" s="57" t="s">
        <v>85</v>
      </c>
      <c r="P79" s="75">
        <v>7</v>
      </c>
      <c r="Q79" s="60">
        <v>1763.93</v>
      </c>
      <c r="R79" s="60"/>
      <c r="S79" s="61"/>
      <c r="T79" s="61"/>
      <c r="U79" s="60">
        <f t="shared" si="43"/>
        <v>0</v>
      </c>
      <c r="V79" s="61"/>
      <c r="W79" s="61"/>
      <c r="X79" s="60">
        <f t="shared" si="20"/>
        <v>0</v>
      </c>
      <c r="Y79" s="61"/>
      <c r="Z79" s="61"/>
      <c r="AA79" s="60">
        <f t="shared" si="31"/>
        <v>0</v>
      </c>
      <c r="AB79" s="61"/>
      <c r="AC79" s="61"/>
      <c r="AD79" s="62"/>
      <c r="AE79" s="61"/>
      <c r="AF79" s="61"/>
      <c r="AG79" s="63">
        <f t="shared" si="32"/>
        <v>0</v>
      </c>
      <c r="AH79" s="61"/>
      <c r="AI79" s="61"/>
      <c r="AJ79" s="61"/>
      <c r="AK79" s="61"/>
      <c r="AL79" s="61"/>
      <c r="AM79" s="61"/>
      <c r="AN79" s="61"/>
      <c r="AO79" s="60">
        <f t="shared" si="33"/>
        <v>0</v>
      </c>
      <c r="AP79" s="61"/>
      <c r="AQ79" s="61"/>
      <c r="AR79" s="61"/>
      <c r="AS79" s="61"/>
      <c r="AT79" s="61"/>
      <c r="AU79" s="61"/>
      <c r="AV79" s="61"/>
      <c r="AW79" s="60">
        <f t="shared" si="34"/>
        <v>0</v>
      </c>
      <c r="AX79" s="61"/>
      <c r="AY79" s="61"/>
      <c r="AZ79" s="61"/>
      <c r="BA79" s="61"/>
      <c r="BB79" s="61"/>
      <c r="BC79" s="61"/>
      <c r="BD79" s="61"/>
      <c r="BE79" s="60">
        <f t="shared" si="35"/>
        <v>0</v>
      </c>
      <c r="BF79" s="60">
        <f t="shared" si="36"/>
        <v>0</v>
      </c>
      <c r="BG79" s="61"/>
      <c r="BH79" s="61"/>
      <c r="BI79" s="61"/>
      <c r="BJ79" s="61"/>
      <c r="BK79" s="61"/>
      <c r="BL79" s="61"/>
      <c r="BM79" s="61"/>
      <c r="BN79" s="61"/>
      <c r="BO79" s="60">
        <f t="shared" si="37"/>
        <v>0</v>
      </c>
      <c r="BP79" s="61"/>
      <c r="BQ79" s="61"/>
      <c r="BR79" s="61"/>
      <c r="BS79" s="61"/>
      <c r="BT79" s="61"/>
      <c r="BU79" s="61"/>
      <c r="BV79" s="61"/>
      <c r="BW79" s="60">
        <f t="shared" si="22"/>
        <v>0</v>
      </c>
      <c r="BX79" s="61"/>
      <c r="BY79" s="61"/>
      <c r="BZ79" s="63">
        <f t="shared" si="38"/>
        <v>0</v>
      </c>
      <c r="CA79" s="65"/>
      <c r="CB79" s="65"/>
      <c r="CC79" s="65"/>
      <c r="CD79" s="65"/>
      <c r="CE79" s="65"/>
      <c r="CF79" s="65"/>
      <c r="CG79" s="65"/>
      <c r="CH79" s="60">
        <f t="shared" si="28"/>
        <v>0</v>
      </c>
      <c r="CI79" s="61"/>
      <c r="CJ79" s="67"/>
      <c r="CK79" s="67"/>
      <c r="CL79" s="67"/>
      <c r="CM79" s="60">
        <f t="shared" si="29"/>
        <v>0</v>
      </c>
      <c r="CN79" s="62"/>
      <c r="CO79" s="62"/>
      <c r="CP79" s="60">
        <f t="shared" si="39"/>
        <v>0</v>
      </c>
      <c r="CQ79" s="61"/>
      <c r="CR79" s="61"/>
      <c r="CS79" s="61"/>
      <c r="CT79" s="61"/>
      <c r="CU79" s="61"/>
      <c r="CV79" s="60">
        <f t="shared" si="40"/>
        <v>0</v>
      </c>
      <c r="CW79" s="61"/>
      <c r="CX79" s="61"/>
      <c r="CY79" s="61"/>
      <c r="CZ79" s="61"/>
      <c r="DA79" s="61"/>
      <c r="DB79" s="61"/>
      <c r="DC79" s="60">
        <f t="shared" si="41"/>
        <v>0</v>
      </c>
      <c r="DD79" s="68">
        <f t="shared" si="44"/>
        <v>0</v>
      </c>
      <c r="DE79" s="67"/>
      <c r="DF79" s="67">
        <v>116.8</v>
      </c>
      <c r="DG79" s="67">
        <v>43.48</v>
      </c>
      <c r="DH79" s="69">
        <f t="shared" si="30"/>
        <v>160.28</v>
      </c>
      <c r="DI79" s="70">
        <f t="shared" si="42"/>
        <v>1603.65</v>
      </c>
      <c r="DJ79" s="71" t="s">
        <v>86</v>
      </c>
    </row>
    <row r="80" spans="1:114" x14ac:dyDescent="0.25">
      <c r="A80" t="s">
        <v>626</v>
      </c>
      <c r="B80" t="s">
        <v>6</v>
      </c>
      <c r="C80" t="s">
        <v>6</v>
      </c>
      <c r="D80" s="50" t="s">
        <v>627</v>
      </c>
      <c r="E80" s="50" t="s">
        <v>628</v>
      </c>
      <c r="F80" s="50" t="s">
        <v>629</v>
      </c>
      <c r="G80" s="50" t="s">
        <v>630</v>
      </c>
      <c r="H80" s="51" t="e">
        <f>SUMIFS([1]prev!$Q$1:$Q$630,[1]prev!$C$1:$C$630,A80,[1]prev!$E$1:$E$630,F80,[1]prev!$F$1:$F$630,G80)</f>
        <v>#VALUE!</v>
      </c>
      <c r="I80" s="52">
        <v>3835</v>
      </c>
      <c r="J80" s="104" t="s">
        <v>627</v>
      </c>
      <c r="K80" s="54" t="s">
        <v>631</v>
      </c>
      <c r="L80" s="96" t="s">
        <v>6</v>
      </c>
      <c r="M80" s="96" t="s">
        <v>632</v>
      </c>
      <c r="N80" s="96" t="s">
        <v>633</v>
      </c>
      <c r="O80" s="57" t="s">
        <v>85</v>
      </c>
      <c r="P80" s="75">
        <v>7</v>
      </c>
      <c r="Q80" s="60">
        <v>2287.12</v>
      </c>
      <c r="R80" s="60"/>
      <c r="S80" s="61"/>
      <c r="T80" s="61"/>
      <c r="U80" s="60">
        <f t="shared" si="43"/>
        <v>0</v>
      </c>
      <c r="V80" s="61"/>
      <c r="W80" s="61"/>
      <c r="X80" s="60">
        <f t="shared" si="20"/>
        <v>0</v>
      </c>
      <c r="Y80" s="61"/>
      <c r="Z80" s="61"/>
      <c r="AA80" s="60">
        <f t="shared" si="31"/>
        <v>0</v>
      </c>
      <c r="AB80" s="61"/>
      <c r="AC80" s="61"/>
      <c r="AD80" s="62"/>
      <c r="AE80" s="61"/>
      <c r="AF80" s="61"/>
      <c r="AG80" s="63">
        <f t="shared" si="32"/>
        <v>0</v>
      </c>
      <c r="AH80" s="61"/>
      <c r="AI80" s="61"/>
      <c r="AJ80" s="61"/>
      <c r="AK80" s="61"/>
      <c r="AL80" s="61"/>
      <c r="AM80" s="61"/>
      <c r="AN80" s="61"/>
      <c r="AO80" s="60">
        <f t="shared" si="33"/>
        <v>0</v>
      </c>
      <c r="AP80" s="61"/>
      <c r="AQ80" s="61"/>
      <c r="AR80" s="61"/>
      <c r="AS80" s="61"/>
      <c r="AT80" s="61"/>
      <c r="AU80" s="61"/>
      <c r="AV80" s="61"/>
      <c r="AW80" s="60">
        <f t="shared" si="34"/>
        <v>0</v>
      </c>
      <c r="AX80" s="61"/>
      <c r="AY80" s="61"/>
      <c r="AZ80" s="61"/>
      <c r="BA80" s="61"/>
      <c r="BB80" s="61"/>
      <c r="BC80" s="61"/>
      <c r="BD80" s="61"/>
      <c r="BE80" s="60">
        <f t="shared" si="35"/>
        <v>0</v>
      </c>
      <c r="BF80" s="60">
        <f t="shared" si="36"/>
        <v>0</v>
      </c>
      <c r="BG80" s="61"/>
      <c r="BH80" s="61"/>
      <c r="BI80" s="61"/>
      <c r="BJ80" s="61"/>
      <c r="BK80" s="61"/>
      <c r="BL80" s="61"/>
      <c r="BM80" s="61"/>
      <c r="BN80" s="61"/>
      <c r="BO80" s="60">
        <f t="shared" si="37"/>
        <v>0</v>
      </c>
      <c r="BP80" s="61"/>
      <c r="BQ80" s="61"/>
      <c r="BR80" s="61"/>
      <c r="BS80" s="61"/>
      <c r="BT80" s="61"/>
      <c r="BU80" s="61"/>
      <c r="BV80" s="61"/>
      <c r="BW80" s="60">
        <f t="shared" si="22"/>
        <v>0</v>
      </c>
      <c r="BX80" s="61"/>
      <c r="BY80" s="61"/>
      <c r="BZ80" s="63">
        <f t="shared" si="38"/>
        <v>0</v>
      </c>
      <c r="CA80" s="65"/>
      <c r="CB80" s="65"/>
      <c r="CC80" s="65"/>
      <c r="CD80" s="65"/>
      <c r="CE80" s="65"/>
      <c r="CF80" s="65"/>
      <c r="CG80" s="65"/>
      <c r="CH80" s="60">
        <f t="shared" si="28"/>
        <v>0</v>
      </c>
      <c r="CI80" s="61"/>
      <c r="CJ80" s="67"/>
      <c r="CK80" s="67"/>
      <c r="CL80" s="67"/>
      <c r="CM80" s="60">
        <f t="shared" si="29"/>
        <v>0</v>
      </c>
      <c r="CN80" s="62"/>
      <c r="CO80" s="62"/>
      <c r="CP80" s="60">
        <f t="shared" si="39"/>
        <v>0</v>
      </c>
      <c r="CQ80" s="61"/>
      <c r="CR80" s="61"/>
      <c r="CS80" s="61"/>
      <c r="CT80" s="61"/>
      <c r="CU80" s="61"/>
      <c r="CV80" s="60">
        <f t="shared" si="40"/>
        <v>0</v>
      </c>
      <c r="CW80" s="61"/>
      <c r="CX80" s="61"/>
      <c r="CY80" s="61"/>
      <c r="CZ80" s="61"/>
      <c r="DA80" s="61"/>
      <c r="DB80" s="61"/>
      <c r="DC80" s="60">
        <f t="shared" si="41"/>
        <v>0</v>
      </c>
      <c r="DD80" s="68">
        <f t="shared" si="44"/>
        <v>0</v>
      </c>
      <c r="DE80" s="67"/>
      <c r="DF80" s="67">
        <v>116.8</v>
      </c>
      <c r="DG80" s="67">
        <v>43.48</v>
      </c>
      <c r="DH80" s="69">
        <f t="shared" si="30"/>
        <v>160.28</v>
      </c>
      <c r="DI80" s="70">
        <f t="shared" si="42"/>
        <v>2126.8399999999997</v>
      </c>
      <c r="DJ80" s="71" t="s">
        <v>86</v>
      </c>
    </row>
    <row r="81" spans="1:114" x14ac:dyDescent="0.25">
      <c r="A81" t="s">
        <v>634</v>
      </c>
      <c r="B81" t="s">
        <v>6</v>
      </c>
      <c r="C81" t="s">
        <v>6</v>
      </c>
      <c r="D81" s="50" t="s">
        <v>635</v>
      </c>
      <c r="E81" s="50" t="s">
        <v>636</v>
      </c>
      <c r="F81" s="50" t="s">
        <v>637</v>
      </c>
      <c r="G81" s="50" t="s">
        <v>638</v>
      </c>
      <c r="H81" s="51" t="e">
        <f>SUMIFS([1]prev!$Q$1:$Q$630,[1]prev!$C$1:$C$630,A81,[1]prev!$E$1:$E$630,F81,[1]prev!$F$1:$F$630,G81)</f>
        <v>#VALUE!</v>
      </c>
      <c r="I81" s="52">
        <v>3881</v>
      </c>
      <c r="J81" s="104" t="s">
        <v>635</v>
      </c>
      <c r="K81" s="54" t="s">
        <v>639</v>
      </c>
      <c r="L81" s="96" t="s">
        <v>6</v>
      </c>
      <c r="M81" s="96" t="s">
        <v>640</v>
      </c>
      <c r="N81" s="96" t="s">
        <v>641</v>
      </c>
      <c r="O81" s="57" t="s">
        <v>85</v>
      </c>
      <c r="P81" s="75">
        <v>7</v>
      </c>
      <c r="Q81" s="60">
        <v>3213.45</v>
      </c>
      <c r="R81" s="60"/>
      <c r="S81" s="61"/>
      <c r="T81" s="61"/>
      <c r="U81" s="60">
        <f t="shared" si="43"/>
        <v>0</v>
      </c>
      <c r="V81" s="61"/>
      <c r="W81" s="61"/>
      <c r="X81" s="60">
        <f t="shared" si="20"/>
        <v>0</v>
      </c>
      <c r="Y81" s="61"/>
      <c r="Z81" s="61"/>
      <c r="AA81" s="60">
        <f t="shared" si="31"/>
        <v>0</v>
      </c>
      <c r="AB81" s="61"/>
      <c r="AC81" s="61"/>
      <c r="AD81" s="62"/>
      <c r="AE81" s="61"/>
      <c r="AF81" s="61"/>
      <c r="AG81" s="63">
        <f t="shared" si="32"/>
        <v>0</v>
      </c>
      <c r="AH81" s="61"/>
      <c r="AI81" s="61"/>
      <c r="AJ81" s="61"/>
      <c r="AK81" s="61"/>
      <c r="AL81" s="61"/>
      <c r="AM81" s="61"/>
      <c r="AN81" s="61"/>
      <c r="AO81" s="60">
        <f t="shared" si="33"/>
        <v>0</v>
      </c>
      <c r="AP81" s="61"/>
      <c r="AQ81" s="61"/>
      <c r="AR81" s="61"/>
      <c r="AS81" s="61"/>
      <c r="AT81" s="61"/>
      <c r="AU81" s="61"/>
      <c r="AV81" s="61"/>
      <c r="AW81" s="60">
        <f t="shared" si="34"/>
        <v>0</v>
      </c>
      <c r="AX81" s="61"/>
      <c r="AY81" s="61"/>
      <c r="AZ81" s="61"/>
      <c r="BA81" s="61"/>
      <c r="BB81" s="61"/>
      <c r="BC81" s="61"/>
      <c r="BD81" s="61"/>
      <c r="BE81" s="60">
        <f t="shared" si="35"/>
        <v>0</v>
      </c>
      <c r="BF81" s="60">
        <f t="shared" si="36"/>
        <v>0</v>
      </c>
      <c r="BG81" s="61"/>
      <c r="BH81" s="61"/>
      <c r="BI81" s="61"/>
      <c r="BJ81" s="61"/>
      <c r="BK81" s="61"/>
      <c r="BL81" s="61"/>
      <c r="BM81" s="61"/>
      <c r="BN81" s="61"/>
      <c r="BO81" s="60">
        <f t="shared" si="37"/>
        <v>0</v>
      </c>
      <c r="BP81" s="61"/>
      <c r="BQ81" s="61"/>
      <c r="BR81" s="61"/>
      <c r="BS81" s="61"/>
      <c r="BT81" s="61"/>
      <c r="BU81" s="61"/>
      <c r="BV81" s="61"/>
      <c r="BW81" s="60">
        <f t="shared" si="22"/>
        <v>0</v>
      </c>
      <c r="BX81" s="61"/>
      <c r="BY81" s="61"/>
      <c r="BZ81" s="63">
        <f t="shared" si="38"/>
        <v>0</v>
      </c>
      <c r="CA81" s="65"/>
      <c r="CB81" s="65"/>
      <c r="CC81" s="65"/>
      <c r="CD81" s="65"/>
      <c r="CE81" s="65"/>
      <c r="CF81" s="65"/>
      <c r="CG81" s="65"/>
      <c r="CH81" s="60">
        <f t="shared" si="28"/>
        <v>0</v>
      </c>
      <c r="CI81" s="61"/>
      <c r="CJ81" s="67"/>
      <c r="CK81" s="67"/>
      <c r="CL81" s="67"/>
      <c r="CM81" s="60">
        <f t="shared" si="29"/>
        <v>0</v>
      </c>
      <c r="CN81" s="62"/>
      <c r="CO81" s="62"/>
      <c r="CP81" s="60">
        <f t="shared" si="39"/>
        <v>0</v>
      </c>
      <c r="CQ81" s="61"/>
      <c r="CR81" s="61"/>
      <c r="CS81" s="61"/>
      <c r="CT81" s="61"/>
      <c r="CU81" s="61"/>
      <c r="CV81" s="60">
        <f t="shared" si="40"/>
        <v>0</v>
      </c>
      <c r="CW81" s="61"/>
      <c r="CX81" s="61"/>
      <c r="CY81" s="61"/>
      <c r="CZ81" s="61"/>
      <c r="DA81" s="61"/>
      <c r="DB81" s="61"/>
      <c r="DC81" s="60">
        <f t="shared" si="41"/>
        <v>0</v>
      </c>
      <c r="DD81" s="68">
        <f t="shared" si="44"/>
        <v>0</v>
      </c>
      <c r="DE81" s="67"/>
      <c r="DF81" s="67">
        <v>116.8</v>
      </c>
      <c r="DG81" s="67">
        <v>43.48</v>
      </c>
      <c r="DH81" s="69">
        <f t="shared" si="30"/>
        <v>160.28</v>
      </c>
      <c r="DI81" s="70">
        <f t="shared" si="42"/>
        <v>3053.1699999999996</v>
      </c>
      <c r="DJ81" s="71" t="s">
        <v>86</v>
      </c>
    </row>
    <row r="82" spans="1:114" x14ac:dyDescent="0.25">
      <c r="A82" t="s">
        <v>642</v>
      </c>
      <c r="B82" t="s">
        <v>6</v>
      </c>
      <c r="C82" t="s">
        <v>6</v>
      </c>
      <c r="D82" s="50" t="s">
        <v>643</v>
      </c>
      <c r="E82" s="50" t="s">
        <v>644</v>
      </c>
      <c r="F82" s="50" t="s">
        <v>645</v>
      </c>
      <c r="G82" s="50" t="s">
        <v>646</v>
      </c>
      <c r="H82" s="51" t="e">
        <f>SUMIFS([1]prev!$Q$1:$Q$630,[1]prev!$C$1:$C$630,A82,[1]prev!$E$1:$E$630,F82,[1]prev!$F$1:$F$630,G82)</f>
        <v>#VALUE!</v>
      </c>
      <c r="I82" s="52">
        <v>3917</v>
      </c>
      <c r="J82" s="104" t="s">
        <v>643</v>
      </c>
      <c r="K82" s="79" t="s">
        <v>647</v>
      </c>
      <c r="L82" s="96" t="s">
        <v>6</v>
      </c>
      <c r="M82" s="96" t="s">
        <v>648</v>
      </c>
      <c r="N82" s="96" t="s">
        <v>649</v>
      </c>
      <c r="O82" s="57" t="s">
        <v>85</v>
      </c>
      <c r="P82" s="75">
        <v>7</v>
      </c>
      <c r="Q82" s="60">
        <v>1757.79</v>
      </c>
      <c r="R82" s="60"/>
      <c r="S82" s="61"/>
      <c r="T82" s="61"/>
      <c r="U82" s="60">
        <f t="shared" si="43"/>
        <v>0</v>
      </c>
      <c r="V82" s="61"/>
      <c r="W82" s="61"/>
      <c r="X82" s="60">
        <f t="shared" si="20"/>
        <v>0</v>
      </c>
      <c r="Y82" s="61"/>
      <c r="Z82" s="61"/>
      <c r="AA82" s="60">
        <f t="shared" si="31"/>
        <v>0</v>
      </c>
      <c r="AB82" s="61"/>
      <c r="AC82" s="61"/>
      <c r="AD82" s="62"/>
      <c r="AE82" s="61"/>
      <c r="AF82" s="61"/>
      <c r="AG82" s="63">
        <f t="shared" si="32"/>
        <v>0</v>
      </c>
      <c r="AH82" s="61"/>
      <c r="AI82" s="61"/>
      <c r="AJ82" s="61"/>
      <c r="AK82" s="61"/>
      <c r="AL82" s="61"/>
      <c r="AM82" s="61"/>
      <c r="AN82" s="61"/>
      <c r="AO82" s="60">
        <f t="shared" si="33"/>
        <v>0</v>
      </c>
      <c r="AP82" s="61"/>
      <c r="AQ82" s="61"/>
      <c r="AR82" s="61"/>
      <c r="AS82" s="61"/>
      <c r="AT82" s="61"/>
      <c r="AU82" s="61"/>
      <c r="AV82" s="61"/>
      <c r="AW82" s="60">
        <f t="shared" si="34"/>
        <v>0</v>
      </c>
      <c r="AX82" s="61"/>
      <c r="AY82" s="61"/>
      <c r="AZ82" s="61"/>
      <c r="BA82" s="61"/>
      <c r="BB82" s="61"/>
      <c r="BC82" s="61"/>
      <c r="BD82" s="61"/>
      <c r="BE82" s="60">
        <f t="shared" si="35"/>
        <v>0</v>
      </c>
      <c r="BF82" s="60">
        <f t="shared" si="36"/>
        <v>0</v>
      </c>
      <c r="BG82" s="61"/>
      <c r="BH82" s="61"/>
      <c r="BI82" s="61"/>
      <c r="BJ82" s="61"/>
      <c r="BK82" s="61"/>
      <c r="BL82" s="61"/>
      <c r="BM82" s="61"/>
      <c r="BN82" s="61"/>
      <c r="BO82" s="60">
        <f t="shared" si="37"/>
        <v>0</v>
      </c>
      <c r="BP82" s="61"/>
      <c r="BQ82" s="61"/>
      <c r="BR82" s="61"/>
      <c r="BS82" s="61"/>
      <c r="BT82" s="61"/>
      <c r="BU82" s="61"/>
      <c r="BV82" s="61"/>
      <c r="BW82" s="60">
        <f t="shared" si="22"/>
        <v>0</v>
      </c>
      <c r="BX82" s="61"/>
      <c r="BY82" s="61"/>
      <c r="BZ82" s="63">
        <f t="shared" si="38"/>
        <v>0</v>
      </c>
      <c r="CA82" s="65"/>
      <c r="CB82" s="65"/>
      <c r="CC82" s="65"/>
      <c r="CD82" s="65"/>
      <c r="CE82" s="65"/>
      <c r="CF82" s="65"/>
      <c r="CG82" s="65"/>
      <c r="CH82" s="60">
        <f t="shared" si="28"/>
        <v>0</v>
      </c>
      <c r="CI82" s="61"/>
      <c r="CJ82" s="67"/>
      <c r="CK82" s="67"/>
      <c r="CL82" s="67"/>
      <c r="CM82" s="60">
        <f t="shared" si="29"/>
        <v>0</v>
      </c>
      <c r="CN82" s="62"/>
      <c r="CO82" s="62"/>
      <c r="CP82" s="60">
        <f t="shared" si="39"/>
        <v>0</v>
      </c>
      <c r="CQ82" s="61"/>
      <c r="CR82" s="61"/>
      <c r="CS82" s="61"/>
      <c r="CT82" s="61"/>
      <c r="CU82" s="61"/>
      <c r="CV82" s="60">
        <f t="shared" si="40"/>
        <v>0</v>
      </c>
      <c r="CW82" s="61"/>
      <c r="CX82" s="61"/>
      <c r="CY82" s="61"/>
      <c r="CZ82" s="61"/>
      <c r="DA82" s="61"/>
      <c r="DB82" s="61"/>
      <c r="DC82" s="60">
        <f t="shared" si="41"/>
        <v>0</v>
      </c>
      <c r="DD82" s="68">
        <f t="shared" si="44"/>
        <v>0</v>
      </c>
      <c r="DE82" s="67"/>
      <c r="DF82" s="67">
        <v>116.8</v>
      </c>
      <c r="DG82" s="67">
        <v>43.48</v>
      </c>
      <c r="DH82" s="69">
        <f t="shared" si="30"/>
        <v>160.28</v>
      </c>
      <c r="DI82" s="70">
        <f t="shared" si="42"/>
        <v>1597.51</v>
      </c>
      <c r="DJ82" s="71" t="s">
        <v>86</v>
      </c>
    </row>
    <row r="83" spans="1:114" x14ac:dyDescent="0.25">
      <c r="A83" t="s">
        <v>650</v>
      </c>
      <c r="B83" t="s">
        <v>6</v>
      </c>
      <c r="C83" t="s">
        <v>6</v>
      </c>
      <c r="D83" s="50" t="s">
        <v>651</v>
      </c>
      <c r="E83" s="50" t="s">
        <v>652</v>
      </c>
      <c r="F83" s="50" t="s">
        <v>653</v>
      </c>
      <c r="G83" s="50" t="s">
        <v>654</v>
      </c>
      <c r="H83" s="51" t="e">
        <f>SUMIFS([1]prev!$Q$1:$Q$630,[1]prev!$C$1:$C$630,A83,[1]prev!$E$1:$E$630,F83,[1]prev!$F$1:$F$630,G83)</f>
        <v>#VALUE!</v>
      </c>
      <c r="I83" s="52">
        <v>3921</v>
      </c>
      <c r="J83" s="100" t="s">
        <v>651</v>
      </c>
      <c r="K83" s="79" t="s">
        <v>655</v>
      </c>
      <c r="L83" s="97" t="s">
        <v>6</v>
      </c>
      <c r="M83" s="96" t="s">
        <v>656</v>
      </c>
      <c r="N83" s="96" t="s">
        <v>657</v>
      </c>
      <c r="O83" s="57" t="s">
        <v>85</v>
      </c>
      <c r="P83" s="75">
        <v>7</v>
      </c>
      <c r="Q83" s="60">
        <v>3204.58</v>
      </c>
      <c r="R83" s="60"/>
      <c r="S83" s="61"/>
      <c r="T83" s="61"/>
      <c r="U83" s="60">
        <f t="shared" si="43"/>
        <v>0</v>
      </c>
      <c r="V83" s="61"/>
      <c r="W83" s="61"/>
      <c r="X83" s="60">
        <f t="shared" si="20"/>
        <v>0</v>
      </c>
      <c r="Y83" s="61"/>
      <c r="Z83" s="61"/>
      <c r="AA83" s="60">
        <f t="shared" si="31"/>
        <v>0</v>
      </c>
      <c r="AB83" s="61"/>
      <c r="AC83" s="61"/>
      <c r="AD83" s="62"/>
      <c r="AE83" s="61"/>
      <c r="AF83" s="61"/>
      <c r="AG83" s="63">
        <f t="shared" si="32"/>
        <v>0</v>
      </c>
      <c r="AH83" s="61"/>
      <c r="AI83" s="61"/>
      <c r="AJ83" s="61"/>
      <c r="AK83" s="61"/>
      <c r="AL83" s="61"/>
      <c r="AM83" s="61"/>
      <c r="AN83" s="61"/>
      <c r="AO83" s="60">
        <f t="shared" si="33"/>
        <v>0</v>
      </c>
      <c r="AP83" s="61"/>
      <c r="AQ83" s="61"/>
      <c r="AR83" s="61"/>
      <c r="AS83" s="61"/>
      <c r="AT83" s="61"/>
      <c r="AU83" s="61"/>
      <c r="AV83" s="61"/>
      <c r="AW83" s="60">
        <f t="shared" si="34"/>
        <v>0</v>
      </c>
      <c r="AX83" s="61"/>
      <c r="AY83" s="61"/>
      <c r="AZ83" s="61"/>
      <c r="BA83" s="61"/>
      <c r="BB83" s="61"/>
      <c r="BC83" s="61"/>
      <c r="BD83" s="61"/>
      <c r="BE83" s="60">
        <f t="shared" si="35"/>
        <v>0</v>
      </c>
      <c r="BF83" s="60">
        <f t="shared" si="36"/>
        <v>0</v>
      </c>
      <c r="BG83" s="61"/>
      <c r="BH83" s="61"/>
      <c r="BI83" s="61"/>
      <c r="BJ83" s="61"/>
      <c r="BK83" s="61"/>
      <c r="BL83" s="61"/>
      <c r="BM83" s="61"/>
      <c r="BN83" s="61"/>
      <c r="BO83" s="60">
        <f t="shared" si="37"/>
        <v>0</v>
      </c>
      <c r="BP83" s="61"/>
      <c r="BQ83" s="61"/>
      <c r="BR83" s="61"/>
      <c r="BS83" s="61"/>
      <c r="BT83" s="61"/>
      <c r="BU83" s="61"/>
      <c r="BV83" s="61"/>
      <c r="BW83" s="60">
        <f t="shared" si="22"/>
        <v>0</v>
      </c>
      <c r="BX83" s="61"/>
      <c r="BY83" s="61"/>
      <c r="BZ83" s="63">
        <f t="shared" si="38"/>
        <v>0</v>
      </c>
      <c r="CA83" s="65"/>
      <c r="CB83" s="65"/>
      <c r="CC83" s="65"/>
      <c r="CD83" s="65"/>
      <c r="CE83" s="65"/>
      <c r="CF83" s="65"/>
      <c r="CG83" s="65"/>
      <c r="CH83" s="60">
        <f t="shared" si="28"/>
        <v>0</v>
      </c>
      <c r="CI83" s="61"/>
      <c r="CJ83" s="67"/>
      <c r="CK83" s="67"/>
      <c r="CL83" s="67"/>
      <c r="CM83" s="60">
        <f t="shared" si="29"/>
        <v>0</v>
      </c>
      <c r="CN83" s="62"/>
      <c r="CO83" s="62"/>
      <c r="CP83" s="60">
        <f t="shared" si="39"/>
        <v>0</v>
      </c>
      <c r="CQ83" s="61"/>
      <c r="CR83" s="61"/>
      <c r="CS83" s="61"/>
      <c r="CT83" s="61"/>
      <c r="CU83" s="61"/>
      <c r="CV83" s="60">
        <f t="shared" si="40"/>
        <v>0</v>
      </c>
      <c r="CW83" s="61"/>
      <c r="CX83" s="61"/>
      <c r="CY83" s="61"/>
      <c r="CZ83" s="61"/>
      <c r="DA83" s="61"/>
      <c r="DB83" s="61"/>
      <c r="DC83" s="60">
        <f t="shared" si="41"/>
        <v>0</v>
      </c>
      <c r="DD83" s="68">
        <f t="shared" si="44"/>
        <v>0</v>
      </c>
      <c r="DE83" s="67"/>
      <c r="DF83" s="67">
        <v>116.8</v>
      </c>
      <c r="DG83" s="67">
        <v>43.48</v>
      </c>
      <c r="DH83" s="69">
        <f t="shared" si="30"/>
        <v>160.28</v>
      </c>
      <c r="DI83" s="70">
        <f t="shared" si="42"/>
        <v>3044.2999999999997</v>
      </c>
      <c r="DJ83" s="77" t="s">
        <v>86</v>
      </c>
    </row>
    <row r="84" spans="1:114" x14ac:dyDescent="0.25">
      <c r="A84" t="s">
        <v>658</v>
      </c>
      <c r="B84" t="s">
        <v>6</v>
      </c>
      <c r="C84" t="s">
        <v>6</v>
      </c>
      <c r="D84" s="50" t="s">
        <v>659</v>
      </c>
      <c r="E84" s="50" t="s">
        <v>660</v>
      </c>
      <c r="F84" s="50" t="s">
        <v>661</v>
      </c>
      <c r="G84" s="50" t="s">
        <v>662</v>
      </c>
      <c r="H84" s="51" t="e">
        <f>SUMIFS([1]prev!$Q$1:$Q$630,[1]prev!$C$1:$C$630,A84,[1]prev!$E$1:$E$630,F84,[1]prev!$F$1:$F$630,G84)</f>
        <v>#VALUE!</v>
      </c>
      <c r="I84" s="52">
        <v>3933</v>
      </c>
      <c r="J84" s="100" t="s">
        <v>663</v>
      </c>
      <c r="K84" s="99" t="s">
        <v>664</v>
      </c>
      <c r="L84" s="96" t="s">
        <v>6</v>
      </c>
      <c r="M84" s="96" t="s">
        <v>665</v>
      </c>
      <c r="N84" s="96" t="s">
        <v>666</v>
      </c>
      <c r="O84" s="57" t="s">
        <v>85</v>
      </c>
      <c r="P84" s="75">
        <v>7</v>
      </c>
      <c r="Q84" s="60">
        <v>1778.65</v>
      </c>
      <c r="R84" s="60"/>
      <c r="S84" s="61"/>
      <c r="T84" s="61"/>
      <c r="U84" s="60">
        <f t="shared" si="43"/>
        <v>0</v>
      </c>
      <c r="V84" s="61"/>
      <c r="W84" s="61"/>
      <c r="X84" s="60">
        <f t="shared" si="20"/>
        <v>0</v>
      </c>
      <c r="Y84" s="61"/>
      <c r="Z84" s="61"/>
      <c r="AA84" s="60">
        <f t="shared" si="31"/>
        <v>0</v>
      </c>
      <c r="AB84" s="61"/>
      <c r="AC84" s="61"/>
      <c r="AD84" s="62"/>
      <c r="AE84" s="61"/>
      <c r="AF84" s="61"/>
      <c r="AG84" s="63">
        <f t="shared" si="32"/>
        <v>0</v>
      </c>
      <c r="AH84" s="61"/>
      <c r="AI84" s="61"/>
      <c r="AJ84" s="61"/>
      <c r="AK84" s="61"/>
      <c r="AL84" s="61"/>
      <c r="AM84" s="61"/>
      <c r="AN84" s="61"/>
      <c r="AO84" s="60">
        <f t="shared" si="33"/>
        <v>0</v>
      </c>
      <c r="AP84" s="61"/>
      <c r="AQ84" s="61"/>
      <c r="AR84" s="61"/>
      <c r="AS84" s="61"/>
      <c r="AT84" s="61"/>
      <c r="AU84" s="61"/>
      <c r="AV84" s="61"/>
      <c r="AW84" s="60">
        <f t="shared" si="34"/>
        <v>0</v>
      </c>
      <c r="AX84" s="61"/>
      <c r="AY84" s="61"/>
      <c r="AZ84" s="61"/>
      <c r="BA84" s="61"/>
      <c r="BB84" s="61"/>
      <c r="BC84" s="61"/>
      <c r="BD84" s="61"/>
      <c r="BE84" s="60">
        <f t="shared" si="35"/>
        <v>0</v>
      </c>
      <c r="BF84" s="60">
        <f t="shared" si="36"/>
        <v>0</v>
      </c>
      <c r="BG84" s="61"/>
      <c r="BH84" s="61"/>
      <c r="BI84" s="61"/>
      <c r="BJ84" s="61"/>
      <c r="BK84" s="61"/>
      <c r="BL84" s="61"/>
      <c r="BM84" s="61"/>
      <c r="BN84" s="61"/>
      <c r="BO84" s="60">
        <f t="shared" si="37"/>
        <v>0</v>
      </c>
      <c r="BP84" s="61"/>
      <c r="BQ84" s="61"/>
      <c r="BR84" s="61"/>
      <c r="BS84" s="61"/>
      <c r="BT84" s="61"/>
      <c r="BU84" s="61"/>
      <c r="BV84" s="61"/>
      <c r="BW84" s="60">
        <f t="shared" si="22"/>
        <v>0</v>
      </c>
      <c r="BX84" s="61"/>
      <c r="BY84" s="61"/>
      <c r="BZ84" s="63">
        <f t="shared" si="38"/>
        <v>0</v>
      </c>
      <c r="CA84" s="65"/>
      <c r="CB84" s="65"/>
      <c r="CC84" s="65"/>
      <c r="CD84" s="65"/>
      <c r="CE84" s="65"/>
      <c r="CF84" s="65"/>
      <c r="CG84" s="65"/>
      <c r="CH84" s="60">
        <f t="shared" si="28"/>
        <v>0</v>
      </c>
      <c r="CI84" s="61"/>
      <c r="CJ84" s="67"/>
      <c r="CK84" s="67"/>
      <c r="CL84" s="67"/>
      <c r="CM84" s="60">
        <f t="shared" si="29"/>
        <v>0</v>
      </c>
      <c r="CN84" s="62"/>
      <c r="CO84" s="62"/>
      <c r="CP84" s="60">
        <f t="shared" si="39"/>
        <v>0</v>
      </c>
      <c r="CQ84" s="61"/>
      <c r="CR84" s="61"/>
      <c r="CS84" s="61"/>
      <c r="CT84" s="61"/>
      <c r="CU84" s="61"/>
      <c r="CV84" s="60">
        <f t="shared" si="40"/>
        <v>0</v>
      </c>
      <c r="CW84" s="61"/>
      <c r="CX84" s="61"/>
      <c r="CY84" s="61"/>
      <c r="CZ84" s="61"/>
      <c r="DA84" s="61"/>
      <c r="DB84" s="61"/>
      <c r="DC84" s="60">
        <f t="shared" si="41"/>
        <v>0</v>
      </c>
      <c r="DD84" s="68">
        <f t="shared" si="44"/>
        <v>0</v>
      </c>
      <c r="DE84" s="67"/>
      <c r="DF84" s="67">
        <v>116.8</v>
      </c>
      <c r="DG84" s="67">
        <v>43.48</v>
      </c>
      <c r="DH84" s="69">
        <f t="shared" si="30"/>
        <v>160.28</v>
      </c>
      <c r="DI84" s="70">
        <f t="shared" si="42"/>
        <v>1618.3700000000001</v>
      </c>
      <c r="DJ84" s="71" t="s">
        <v>86</v>
      </c>
    </row>
    <row r="85" spans="1:114" x14ac:dyDescent="0.25">
      <c r="A85" t="s">
        <v>667</v>
      </c>
      <c r="B85" t="s">
        <v>6</v>
      </c>
      <c r="C85" t="s">
        <v>6</v>
      </c>
      <c r="D85" s="50" t="s">
        <v>668</v>
      </c>
      <c r="E85" s="50" t="s">
        <v>669</v>
      </c>
      <c r="F85" s="50" t="s">
        <v>670</v>
      </c>
      <c r="G85" s="50" t="s">
        <v>671</v>
      </c>
      <c r="H85" s="51" t="e">
        <f>SUMIFS([1]prev!$Q$1:$Q$630,[1]prev!$C$1:$C$630,A85,[1]prev!$E$1:$E$630,F85,[1]prev!$F$1:$F$630,G85)</f>
        <v>#VALUE!</v>
      </c>
      <c r="I85" s="52">
        <v>3936</v>
      </c>
      <c r="J85" s="100" t="s">
        <v>668</v>
      </c>
      <c r="K85" s="112" t="s">
        <v>672</v>
      </c>
      <c r="L85" s="96" t="s">
        <v>6</v>
      </c>
      <c r="M85" s="96" t="s">
        <v>673</v>
      </c>
      <c r="N85" s="96" t="s">
        <v>674</v>
      </c>
      <c r="O85" s="57" t="s">
        <v>85</v>
      </c>
      <c r="P85" s="75">
        <v>7</v>
      </c>
      <c r="Q85" s="60">
        <v>1773.81</v>
      </c>
      <c r="R85" s="60"/>
      <c r="S85" s="61"/>
      <c r="T85" s="61"/>
      <c r="U85" s="60">
        <f t="shared" si="43"/>
        <v>0</v>
      </c>
      <c r="V85" s="61"/>
      <c r="W85" s="61"/>
      <c r="X85" s="60">
        <f t="shared" ref="X85:X103" si="45">SUM(V85:W85)</f>
        <v>0</v>
      </c>
      <c r="Y85" s="61"/>
      <c r="Z85" s="61"/>
      <c r="AA85" s="60">
        <f t="shared" si="31"/>
        <v>0</v>
      </c>
      <c r="AB85" s="61"/>
      <c r="AC85" s="61"/>
      <c r="AD85" s="62"/>
      <c r="AE85" s="61"/>
      <c r="AF85" s="61"/>
      <c r="AG85" s="63">
        <f t="shared" si="32"/>
        <v>0</v>
      </c>
      <c r="AH85" s="61"/>
      <c r="AI85" s="61"/>
      <c r="AJ85" s="61"/>
      <c r="AK85" s="61"/>
      <c r="AL85" s="61"/>
      <c r="AM85" s="61"/>
      <c r="AN85" s="61"/>
      <c r="AO85" s="60">
        <f t="shared" si="33"/>
        <v>0</v>
      </c>
      <c r="AP85" s="61"/>
      <c r="AQ85" s="61"/>
      <c r="AR85" s="61"/>
      <c r="AS85" s="61"/>
      <c r="AT85" s="61"/>
      <c r="AU85" s="61"/>
      <c r="AV85" s="61"/>
      <c r="AW85" s="60">
        <f t="shared" si="34"/>
        <v>0</v>
      </c>
      <c r="AX85" s="61"/>
      <c r="AY85" s="61"/>
      <c r="AZ85" s="61"/>
      <c r="BA85" s="61"/>
      <c r="BB85" s="61"/>
      <c r="BC85" s="61"/>
      <c r="BD85" s="61"/>
      <c r="BE85" s="60">
        <f t="shared" si="35"/>
        <v>0</v>
      </c>
      <c r="BF85" s="60">
        <f t="shared" si="36"/>
        <v>0</v>
      </c>
      <c r="BG85" s="61"/>
      <c r="BH85" s="61"/>
      <c r="BI85" s="61"/>
      <c r="BJ85" s="61"/>
      <c r="BK85" s="61"/>
      <c r="BL85" s="61"/>
      <c r="BM85" s="61"/>
      <c r="BN85" s="61"/>
      <c r="BO85" s="60">
        <f t="shared" si="37"/>
        <v>0</v>
      </c>
      <c r="BP85" s="61"/>
      <c r="BQ85" s="61"/>
      <c r="BR85" s="61"/>
      <c r="BS85" s="61"/>
      <c r="BT85" s="61"/>
      <c r="BU85" s="61"/>
      <c r="BV85" s="61"/>
      <c r="BW85" s="60">
        <f t="shared" si="22"/>
        <v>0</v>
      </c>
      <c r="BX85" s="61"/>
      <c r="BY85" s="61"/>
      <c r="BZ85" s="63">
        <f t="shared" si="38"/>
        <v>0</v>
      </c>
      <c r="CA85" s="65"/>
      <c r="CB85" s="65"/>
      <c r="CC85" s="65"/>
      <c r="CD85" s="65"/>
      <c r="CE85" s="65"/>
      <c r="CF85" s="65"/>
      <c r="CG85" s="65"/>
      <c r="CH85" s="60">
        <f t="shared" si="28"/>
        <v>0</v>
      </c>
      <c r="CI85" s="61"/>
      <c r="CJ85" s="67"/>
      <c r="CK85" s="67"/>
      <c r="CL85" s="67"/>
      <c r="CM85" s="60">
        <f t="shared" si="29"/>
        <v>0</v>
      </c>
      <c r="CN85" s="62"/>
      <c r="CO85" s="62"/>
      <c r="CP85" s="60">
        <f t="shared" si="39"/>
        <v>0</v>
      </c>
      <c r="CQ85" s="61"/>
      <c r="CR85" s="61"/>
      <c r="CS85" s="61"/>
      <c r="CT85" s="61"/>
      <c r="CU85" s="61"/>
      <c r="CV85" s="60">
        <f t="shared" si="40"/>
        <v>0</v>
      </c>
      <c r="CW85" s="61"/>
      <c r="CX85" s="61"/>
      <c r="CY85" s="61"/>
      <c r="CZ85" s="61"/>
      <c r="DA85" s="61"/>
      <c r="DB85" s="61"/>
      <c r="DC85" s="60">
        <f t="shared" si="41"/>
        <v>0</v>
      </c>
      <c r="DD85" s="68">
        <f t="shared" si="44"/>
        <v>0</v>
      </c>
      <c r="DE85" s="67"/>
      <c r="DF85" s="67">
        <v>116.8</v>
      </c>
      <c r="DG85" s="67">
        <v>43.48</v>
      </c>
      <c r="DH85" s="69">
        <f t="shared" si="30"/>
        <v>160.28</v>
      </c>
      <c r="DI85" s="70">
        <f t="shared" si="42"/>
        <v>1613.53</v>
      </c>
      <c r="DJ85" s="71" t="s">
        <v>86</v>
      </c>
    </row>
    <row r="86" spans="1:114" x14ac:dyDescent="0.25">
      <c r="A86" t="s">
        <v>675</v>
      </c>
      <c r="B86" t="s">
        <v>6</v>
      </c>
      <c r="C86" t="s">
        <v>6</v>
      </c>
      <c r="D86" s="50" t="s">
        <v>676</v>
      </c>
      <c r="E86" s="50" t="s">
        <v>175</v>
      </c>
      <c r="F86" s="50" t="s">
        <v>677</v>
      </c>
      <c r="G86" s="50" t="s">
        <v>677</v>
      </c>
      <c r="H86" s="51" t="e">
        <f>SUMIFS([1]prev!$Q$1:$Q$630,[1]prev!$C$1:$C$630,A86,[1]prev!$E$1:$E$630,F86,[1]prev!$F$1:$F$630,G86)</f>
        <v>#VALUE!</v>
      </c>
      <c r="I86" s="52">
        <v>3978</v>
      </c>
      <c r="J86" s="100" t="s">
        <v>678</v>
      </c>
      <c r="K86" s="111" t="s">
        <v>177</v>
      </c>
      <c r="L86" s="96" t="s">
        <v>6</v>
      </c>
      <c r="M86" s="96" t="s">
        <v>679</v>
      </c>
      <c r="N86" s="96" t="s">
        <v>680</v>
      </c>
      <c r="O86" s="57" t="s">
        <v>85</v>
      </c>
      <c r="P86" s="75">
        <v>7</v>
      </c>
      <c r="Q86" s="60">
        <v>2593.5</v>
      </c>
      <c r="R86" s="60"/>
      <c r="S86" s="61"/>
      <c r="T86" s="61"/>
      <c r="U86" s="60">
        <f t="shared" si="43"/>
        <v>0</v>
      </c>
      <c r="V86" s="61"/>
      <c r="W86" s="61"/>
      <c r="X86" s="60">
        <f t="shared" si="45"/>
        <v>0</v>
      </c>
      <c r="Y86" s="61"/>
      <c r="Z86" s="61"/>
      <c r="AA86" s="60">
        <f t="shared" si="31"/>
        <v>0</v>
      </c>
      <c r="AB86" s="61"/>
      <c r="AC86" s="61"/>
      <c r="AD86" s="62"/>
      <c r="AE86" s="61"/>
      <c r="AF86" s="61"/>
      <c r="AG86" s="63">
        <f t="shared" si="32"/>
        <v>0</v>
      </c>
      <c r="AH86" s="61"/>
      <c r="AI86" s="61"/>
      <c r="AJ86" s="61"/>
      <c r="AK86" s="61"/>
      <c r="AL86" s="61"/>
      <c r="AM86" s="61"/>
      <c r="AN86" s="61"/>
      <c r="AO86" s="60">
        <f t="shared" si="33"/>
        <v>0</v>
      </c>
      <c r="AP86" s="61"/>
      <c r="AQ86" s="61"/>
      <c r="AR86" s="61"/>
      <c r="AS86" s="61"/>
      <c r="AT86" s="61"/>
      <c r="AU86" s="61"/>
      <c r="AV86" s="61"/>
      <c r="AW86" s="60">
        <f t="shared" si="34"/>
        <v>0</v>
      </c>
      <c r="AX86" s="61"/>
      <c r="AY86" s="61"/>
      <c r="AZ86" s="61"/>
      <c r="BA86" s="61"/>
      <c r="BB86" s="61"/>
      <c r="BC86" s="61"/>
      <c r="BD86" s="61"/>
      <c r="BE86" s="60">
        <f t="shared" si="35"/>
        <v>0</v>
      </c>
      <c r="BF86" s="60">
        <f t="shared" si="36"/>
        <v>0</v>
      </c>
      <c r="BG86" s="61"/>
      <c r="BH86" s="61"/>
      <c r="BI86" s="61"/>
      <c r="BJ86" s="61"/>
      <c r="BK86" s="61"/>
      <c r="BL86" s="61"/>
      <c r="BM86" s="61"/>
      <c r="BN86" s="61"/>
      <c r="BO86" s="60">
        <f t="shared" si="37"/>
        <v>0</v>
      </c>
      <c r="BP86" s="61">
        <v>56.951999999999998</v>
      </c>
      <c r="BQ86" s="61">
        <v>56.951999999999998</v>
      </c>
      <c r="BR86" s="61">
        <v>56.951999999999998</v>
      </c>
      <c r="BS86" s="61">
        <v>56.951999999999998</v>
      </c>
      <c r="BT86" s="61">
        <v>56.951999999999998</v>
      </c>
      <c r="BU86" s="61">
        <v>56.951999999999998</v>
      </c>
      <c r="BV86" s="61">
        <v>56.951999999999998</v>
      </c>
      <c r="BW86" s="60">
        <f t="shared" si="22"/>
        <v>398.66399999999999</v>
      </c>
      <c r="BX86" s="61"/>
      <c r="BY86" s="61"/>
      <c r="BZ86" s="63">
        <f t="shared" si="38"/>
        <v>0</v>
      </c>
      <c r="CA86" s="65"/>
      <c r="CB86" s="65"/>
      <c r="CC86" s="65"/>
      <c r="CD86" s="65"/>
      <c r="CE86" s="65"/>
      <c r="CF86" s="65"/>
      <c r="CG86" s="65"/>
      <c r="CH86" s="60">
        <f t="shared" si="28"/>
        <v>0</v>
      </c>
      <c r="CI86" s="61"/>
      <c r="CJ86" s="67"/>
      <c r="CK86" s="67"/>
      <c r="CL86" s="67"/>
      <c r="CM86" s="60">
        <f t="shared" si="29"/>
        <v>0</v>
      </c>
      <c r="CN86" s="62"/>
      <c r="CO86" s="62"/>
      <c r="CP86" s="60">
        <f t="shared" si="39"/>
        <v>0</v>
      </c>
      <c r="CQ86" s="61"/>
      <c r="CR86" s="61"/>
      <c r="CS86" s="61"/>
      <c r="CT86" s="61"/>
      <c r="CU86" s="61"/>
      <c r="CV86" s="60">
        <f t="shared" si="40"/>
        <v>0</v>
      </c>
      <c r="CW86" s="61"/>
      <c r="CX86" s="61"/>
      <c r="CY86" s="61"/>
      <c r="CZ86" s="61"/>
      <c r="DA86" s="61"/>
      <c r="DB86" s="61"/>
      <c r="DC86" s="60">
        <f t="shared" si="41"/>
        <v>0</v>
      </c>
      <c r="DD86" s="68">
        <f t="shared" si="44"/>
        <v>0</v>
      </c>
      <c r="DE86" s="67"/>
      <c r="DF86" s="67">
        <v>143.86000000000001</v>
      </c>
      <c r="DG86" s="67">
        <v>49.68</v>
      </c>
      <c r="DH86" s="69">
        <f t="shared" si="30"/>
        <v>193.54000000000002</v>
      </c>
      <c r="DI86" s="70">
        <f t="shared" si="42"/>
        <v>2001.2960000000003</v>
      </c>
      <c r="DJ86" s="71" t="s">
        <v>146</v>
      </c>
    </row>
    <row r="87" spans="1:114" x14ac:dyDescent="0.25">
      <c r="A87" t="s">
        <v>681</v>
      </c>
      <c r="B87" t="s">
        <v>6</v>
      </c>
      <c r="C87" t="s">
        <v>6</v>
      </c>
      <c r="D87" s="50" t="s">
        <v>682</v>
      </c>
      <c r="E87" s="50" t="s">
        <v>476</v>
      </c>
      <c r="F87" s="50" t="s">
        <v>683</v>
      </c>
      <c r="G87" s="50" t="s">
        <v>683</v>
      </c>
      <c r="H87" s="51" t="e">
        <f>SUMIFS([1]prev!$Q$1:$Q$630,[1]prev!$C$1:$C$630,A87,[1]prev!$E$1:$E$630,F87,[1]prev!$F$1:$F$630,G87)</f>
        <v>#VALUE!</v>
      </c>
      <c r="I87" s="52">
        <v>3988</v>
      </c>
      <c r="J87" s="100" t="s">
        <v>684</v>
      </c>
      <c r="K87" s="95" t="s">
        <v>479</v>
      </c>
      <c r="L87" s="96" t="s">
        <v>6</v>
      </c>
      <c r="M87" s="96" t="s">
        <v>685</v>
      </c>
      <c r="N87" s="96" t="s">
        <v>686</v>
      </c>
      <c r="O87" s="57" t="s">
        <v>269</v>
      </c>
      <c r="P87" s="75">
        <v>7</v>
      </c>
      <c r="Q87" s="60">
        <v>3193.5</v>
      </c>
      <c r="R87" s="60"/>
      <c r="S87" s="61"/>
      <c r="T87" s="61"/>
      <c r="U87" s="60">
        <f t="shared" si="43"/>
        <v>0</v>
      </c>
      <c r="V87" s="61"/>
      <c r="W87" s="61"/>
      <c r="X87" s="60">
        <f t="shared" si="45"/>
        <v>0</v>
      </c>
      <c r="Y87" s="61"/>
      <c r="Z87" s="61"/>
      <c r="AA87" s="60">
        <f t="shared" si="31"/>
        <v>0</v>
      </c>
      <c r="AB87" s="61"/>
      <c r="AC87" s="61"/>
      <c r="AD87" s="62"/>
      <c r="AE87" s="61"/>
      <c r="AF87" s="61"/>
      <c r="AG87" s="63">
        <f t="shared" si="32"/>
        <v>0</v>
      </c>
      <c r="AH87" s="61"/>
      <c r="AI87" s="61"/>
      <c r="AJ87" s="61"/>
      <c r="AK87" s="61"/>
      <c r="AL87" s="61"/>
      <c r="AM87" s="61"/>
      <c r="AN87" s="61"/>
      <c r="AO87" s="60">
        <f t="shared" si="33"/>
        <v>0</v>
      </c>
      <c r="AP87" s="61"/>
      <c r="AQ87" s="61"/>
      <c r="AR87" s="61"/>
      <c r="AS87" s="61"/>
      <c r="AT87" s="61"/>
      <c r="AU87" s="61"/>
      <c r="AV87" s="61"/>
      <c r="AW87" s="60">
        <f t="shared" si="34"/>
        <v>0</v>
      </c>
      <c r="AX87" s="61"/>
      <c r="AY87" s="61"/>
      <c r="AZ87" s="61"/>
      <c r="BA87" s="61"/>
      <c r="BB87" s="61"/>
      <c r="BC87" s="61"/>
      <c r="BD87" s="61"/>
      <c r="BE87" s="60">
        <f t="shared" si="35"/>
        <v>0</v>
      </c>
      <c r="BF87" s="60">
        <f t="shared" si="36"/>
        <v>0</v>
      </c>
      <c r="BG87" s="61"/>
      <c r="BH87" s="61"/>
      <c r="BI87" s="61"/>
      <c r="BJ87" s="61"/>
      <c r="BK87" s="61"/>
      <c r="BL87" s="61"/>
      <c r="BM87" s="61"/>
      <c r="BN87" s="61"/>
      <c r="BO87" s="60">
        <f t="shared" si="37"/>
        <v>0</v>
      </c>
      <c r="BP87" s="61">
        <v>45.587333333333326</v>
      </c>
      <c r="BQ87" s="61">
        <v>45.587333333333326</v>
      </c>
      <c r="BR87" s="61">
        <v>45.587333333333326</v>
      </c>
      <c r="BS87" s="61">
        <v>45.587333333333326</v>
      </c>
      <c r="BT87" s="61">
        <v>45.587333333333326</v>
      </c>
      <c r="BU87" s="61">
        <v>45.587333333333326</v>
      </c>
      <c r="BV87" s="61">
        <v>45.587333333333326</v>
      </c>
      <c r="BW87" s="60">
        <f t="shared" si="22"/>
        <v>319.11133333333328</v>
      </c>
      <c r="BX87" s="61"/>
      <c r="BY87" s="61"/>
      <c r="BZ87" s="63">
        <f t="shared" si="38"/>
        <v>0</v>
      </c>
      <c r="CA87" s="65"/>
      <c r="CB87" s="65"/>
      <c r="CC87" s="65"/>
      <c r="CD87" s="65"/>
      <c r="CE87" s="65"/>
      <c r="CF87" s="65"/>
      <c r="CG87" s="65"/>
      <c r="CH87" s="60">
        <f t="shared" si="28"/>
        <v>0</v>
      </c>
      <c r="CI87" s="61"/>
      <c r="CJ87" s="67"/>
      <c r="CK87" s="67"/>
      <c r="CL87" s="67"/>
      <c r="CM87" s="60">
        <f t="shared" si="29"/>
        <v>0</v>
      </c>
      <c r="CN87" s="62"/>
      <c r="CO87" s="62"/>
      <c r="CP87" s="60">
        <f t="shared" si="39"/>
        <v>0</v>
      </c>
      <c r="CQ87" s="61"/>
      <c r="CR87" s="61"/>
      <c r="CS87" s="61"/>
      <c r="CT87" s="61"/>
      <c r="CU87" s="61"/>
      <c r="CV87" s="60">
        <f t="shared" si="40"/>
        <v>0</v>
      </c>
      <c r="CW87" s="61"/>
      <c r="CX87" s="61"/>
      <c r="CY87" s="61"/>
      <c r="CZ87" s="61"/>
      <c r="DA87" s="61"/>
      <c r="DB87" s="61"/>
      <c r="DC87" s="60">
        <f t="shared" si="41"/>
        <v>0</v>
      </c>
      <c r="DD87" s="68">
        <f t="shared" si="44"/>
        <v>0</v>
      </c>
      <c r="DE87" s="67"/>
      <c r="DF87" s="67">
        <v>143.86000000000001</v>
      </c>
      <c r="DG87" s="67">
        <v>49.68</v>
      </c>
      <c r="DH87" s="69">
        <f t="shared" si="30"/>
        <v>193.54000000000002</v>
      </c>
      <c r="DI87" s="70">
        <f t="shared" si="42"/>
        <v>2680.8486666666668</v>
      </c>
      <c r="DJ87" s="71" t="s">
        <v>146</v>
      </c>
    </row>
    <row r="88" spans="1:114" x14ac:dyDescent="0.25">
      <c r="A88" t="s">
        <v>687</v>
      </c>
      <c r="B88" t="s">
        <v>6</v>
      </c>
      <c r="C88" t="s">
        <v>6</v>
      </c>
      <c r="D88" s="50" t="s">
        <v>688</v>
      </c>
      <c r="E88" s="50" t="s">
        <v>689</v>
      </c>
      <c r="F88" s="50" t="s">
        <v>690</v>
      </c>
      <c r="G88" s="50" t="s">
        <v>691</v>
      </c>
      <c r="H88" s="51" t="e">
        <f>SUMIFS([1]prev!$Q$1:$Q$630,[1]prev!$C$1:$C$630,A88,[1]prev!$E$1:$E$630,F88,[1]prev!$F$1:$F$630,G88)</f>
        <v>#VALUE!</v>
      </c>
      <c r="I88" s="52">
        <v>4040</v>
      </c>
      <c r="J88" s="100" t="s">
        <v>688</v>
      </c>
      <c r="K88" s="101" t="s">
        <v>692</v>
      </c>
      <c r="L88" s="97" t="s">
        <v>6</v>
      </c>
      <c r="M88" s="96" t="s">
        <v>693</v>
      </c>
      <c r="N88" s="96" t="s">
        <v>694</v>
      </c>
      <c r="O88" s="57" t="s">
        <v>269</v>
      </c>
      <c r="P88" s="75">
        <v>7</v>
      </c>
      <c r="Q88" s="60">
        <v>2973.69</v>
      </c>
      <c r="R88" s="60"/>
      <c r="S88" s="61"/>
      <c r="T88" s="61"/>
      <c r="U88" s="60">
        <f t="shared" si="43"/>
        <v>0</v>
      </c>
      <c r="V88" s="61"/>
      <c r="W88" s="61"/>
      <c r="X88" s="60">
        <f t="shared" si="45"/>
        <v>0</v>
      </c>
      <c r="Y88" s="61"/>
      <c r="Z88" s="61"/>
      <c r="AA88" s="60">
        <f t="shared" si="31"/>
        <v>0</v>
      </c>
      <c r="AB88" s="61"/>
      <c r="AC88" s="61"/>
      <c r="AD88" s="62"/>
      <c r="AE88" s="61"/>
      <c r="AF88" s="61"/>
      <c r="AG88" s="63">
        <f t="shared" si="32"/>
        <v>0</v>
      </c>
      <c r="AH88" s="61"/>
      <c r="AI88" s="61"/>
      <c r="AJ88" s="61"/>
      <c r="AK88" s="61"/>
      <c r="AL88" s="61"/>
      <c r="AM88" s="61"/>
      <c r="AN88" s="61"/>
      <c r="AO88" s="60">
        <f t="shared" si="33"/>
        <v>0</v>
      </c>
      <c r="AP88" s="61"/>
      <c r="AQ88" s="61"/>
      <c r="AR88" s="61"/>
      <c r="AS88" s="61"/>
      <c r="AT88" s="61"/>
      <c r="AU88" s="61"/>
      <c r="AV88" s="61"/>
      <c r="AW88" s="60">
        <f t="shared" si="34"/>
        <v>0</v>
      </c>
      <c r="AX88" s="61"/>
      <c r="AY88" s="61"/>
      <c r="AZ88" s="61"/>
      <c r="BA88" s="61"/>
      <c r="BB88" s="61"/>
      <c r="BC88" s="61"/>
      <c r="BD88" s="61"/>
      <c r="BE88" s="60">
        <f t="shared" si="35"/>
        <v>0</v>
      </c>
      <c r="BF88" s="60">
        <f t="shared" si="36"/>
        <v>0</v>
      </c>
      <c r="BG88" s="61"/>
      <c r="BH88" s="61"/>
      <c r="BI88" s="61"/>
      <c r="BJ88" s="61"/>
      <c r="BK88" s="61"/>
      <c r="BL88" s="61"/>
      <c r="BM88" s="61"/>
      <c r="BN88" s="61"/>
      <c r="BO88" s="60">
        <f t="shared" si="37"/>
        <v>0</v>
      </c>
      <c r="BP88" s="61"/>
      <c r="BQ88" s="61"/>
      <c r="BR88" s="61"/>
      <c r="BS88" s="61"/>
      <c r="BT88" s="61"/>
      <c r="BU88" s="61"/>
      <c r="BV88" s="61"/>
      <c r="BW88" s="60">
        <f t="shared" si="22"/>
        <v>0</v>
      </c>
      <c r="BX88" s="61"/>
      <c r="BY88" s="61"/>
      <c r="BZ88" s="63">
        <f t="shared" si="38"/>
        <v>0</v>
      </c>
      <c r="CA88" s="65"/>
      <c r="CB88" s="65"/>
      <c r="CC88" s="65"/>
      <c r="CD88" s="65"/>
      <c r="CE88" s="65"/>
      <c r="CF88" s="65"/>
      <c r="CG88" s="65"/>
      <c r="CH88" s="60">
        <f t="shared" si="28"/>
        <v>0</v>
      </c>
      <c r="CI88" s="61"/>
      <c r="CJ88" s="67"/>
      <c r="CK88" s="67"/>
      <c r="CL88" s="67"/>
      <c r="CM88" s="60">
        <f t="shared" si="29"/>
        <v>0</v>
      </c>
      <c r="CN88" s="62"/>
      <c r="CO88" s="62"/>
      <c r="CP88" s="60">
        <f t="shared" si="39"/>
        <v>0</v>
      </c>
      <c r="CQ88" s="61"/>
      <c r="CR88" s="61"/>
      <c r="CS88" s="61"/>
      <c r="CT88" s="61"/>
      <c r="CU88" s="61"/>
      <c r="CV88" s="60">
        <f t="shared" si="40"/>
        <v>0</v>
      </c>
      <c r="CW88" s="61"/>
      <c r="CX88" s="61"/>
      <c r="CY88" s="61"/>
      <c r="CZ88" s="61"/>
      <c r="DA88" s="61"/>
      <c r="DB88" s="61"/>
      <c r="DC88" s="60">
        <f t="shared" si="41"/>
        <v>0</v>
      </c>
      <c r="DD88" s="68">
        <f t="shared" si="44"/>
        <v>0</v>
      </c>
      <c r="DE88" s="67"/>
      <c r="DF88" s="67">
        <v>116.8</v>
      </c>
      <c r="DG88" s="67">
        <v>43.48</v>
      </c>
      <c r="DH88" s="69">
        <f t="shared" si="30"/>
        <v>160.28</v>
      </c>
      <c r="DI88" s="70">
        <f t="shared" si="42"/>
        <v>2813.41</v>
      </c>
      <c r="DJ88" s="71" t="s">
        <v>86</v>
      </c>
    </row>
    <row r="89" spans="1:114" x14ac:dyDescent="0.25">
      <c r="A89" t="s">
        <v>695</v>
      </c>
      <c r="B89" t="s">
        <v>6</v>
      </c>
      <c r="C89" t="s">
        <v>6</v>
      </c>
      <c r="D89" s="50" t="s">
        <v>696</v>
      </c>
      <c r="E89" s="50" t="s">
        <v>697</v>
      </c>
      <c r="F89" s="50" t="s">
        <v>6</v>
      </c>
      <c r="G89" s="50" t="s">
        <v>6</v>
      </c>
      <c r="H89" s="51" t="e">
        <f>SUMIFS([1]prev!$Q$1:$Q$630,[1]prev!$C$1:$C$630,A89,[1]prev!$E$1:$E$630,F89,[1]prev!$F$1:$F$630,G89)</f>
        <v>#VALUE!</v>
      </c>
      <c r="I89" s="52">
        <v>4065</v>
      </c>
      <c r="J89" s="113" t="s">
        <v>696</v>
      </c>
      <c r="K89" s="114" t="s">
        <v>698</v>
      </c>
      <c r="L89" s="96" t="s">
        <v>6</v>
      </c>
      <c r="M89" s="96" t="s">
        <v>699</v>
      </c>
      <c r="N89" s="96" t="s">
        <v>700</v>
      </c>
      <c r="O89" s="57" t="s">
        <v>269</v>
      </c>
      <c r="P89" s="75">
        <v>7</v>
      </c>
      <c r="Q89" s="107">
        <v>1744.6</v>
      </c>
      <c r="R89" s="60"/>
      <c r="S89" s="61"/>
      <c r="T89" s="61"/>
      <c r="U89" s="60">
        <f t="shared" si="43"/>
        <v>0</v>
      </c>
      <c r="V89" s="61"/>
      <c r="W89" s="61"/>
      <c r="X89" s="60">
        <f t="shared" si="45"/>
        <v>0</v>
      </c>
      <c r="Y89" s="61"/>
      <c r="Z89" s="61"/>
      <c r="AA89" s="60">
        <f t="shared" si="31"/>
        <v>0</v>
      </c>
      <c r="AB89" s="61"/>
      <c r="AC89" s="61"/>
      <c r="AD89" s="62"/>
      <c r="AE89" s="61"/>
      <c r="AF89" s="61"/>
      <c r="AG89" s="63">
        <f t="shared" si="32"/>
        <v>0</v>
      </c>
      <c r="AH89" s="61"/>
      <c r="AI89" s="61"/>
      <c r="AJ89" s="61"/>
      <c r="AK89" s="61"/>
      <c r="AL89" s="61"/>
      <c r="AM89" s="61"/>
      <c r="AN89" s="61"/>
      <c r="AO89" s="60">
        <f t="shared" si="33"/>
        <v>0</v>
      </c>
      <c r="AP89" s="61"/>
      <c r="AQ89" s="61"/>
      <c r="AR89" s="61"/>
      <c r="AS89" s="61"/>
      <c r="AT89" s="61"/>
      <c r="AU89" s="61"/>
      <c r="AV89" s="61"/>
      <c r="AW89" s="60">
        <f t="shared" si="34"/>
        <v>0</v>
      </c>
      <c r="AX89" s="61"/>
      <c r="AY89" s="61"/>
      <c r="AZ89" s="61"/>
      <c r="BA89" s="61"/>
      <c r="BB89" s="61"/>
      <c r="BC89" s="61"/>
      <c r="BD89" s="61"/>
      <c r="BE89" s="60">
        <f t="shared" si="35"/>
        <v>0</v>
      </c>
      <c r="BF89" s="60">
        <f t="shared" si="36"/>
        <v>0</v>
      </c>
      <c r="BG89" s="61"/>
      <c r="BH89" s="61"/>
      <c r="BI89" s="61"/>
      <c r="BJ89" s="61"/>
      <c r="BK89" s="61"/>
      <c r="BL89" s="61"/>
      <c r="BM89" s="61"/>
      <c r="BN89" s="61"/>
      <c r="BO89" s="60">
        <f t="shared" si="37"/>
        <v>0</v>
      </c>
      <c r="BP89" s="61"/>
      <c r="BQ89" s="61"/>
      <c r="BR89" s="61"/>
      <c r="BS89" s="61"/>
      <c r="BT89" s="61"/>
      <c r="BU89" s="61"/>
      <c r="BV89" s="61"/>
      <c r="BW89" s="60">
        <f t="shared" si="22"/>
        <v>0</v>
      </c>
      <c r="BX89" s="61"/>
      <c r="BY89" s="61"/>
      <c r="BZ89" s="63">
        <f t="shared" si="38"/>
        <v>0</v>
      </c>
      <c r="CA89" s="65"/>
      <c r="CB89" s="65"/>
      <c r="CC89" s="65"/>
      <c r="CD89" s="65"/>
      <c r="CE89" s="65"/>
      <c r="CF89" s="65"/>
      <c r="CG89" s="65"/>
      <c r="CH89" s="60">
        <f t="shared" si="28"/>
        <v>0</v>
      </c>
      <c r="CI89" s="61"/>
      <c r="CJ89" s="67"/>
      <c r="CK89" s="67"/>
      <c r="CL89" s="67"/>
      <c r="CM89" s="60">
        <f t="shared" si="29"/>
        <v>0</v>
      </c>
      <c r="CN89" s="62"/>
      <c r="CO89" s="62"/>
      <c r="CP89" s="60">
        <f t="shared" si="39"/>
        <v>0</v>
      </c>
      <c r="CQ89" s="61"/>
      <c r="CR89" s="61"/>
      <c r="CS89" s="61"/>
      <c r="CT89" s="61"/>
      <c r="CU89" s="61"/>
      <c r="CV89" s="60">
        <f t="shared" si="40"/>
        <v>0</v>
      </c>
      <c r="CW89" s="61"/>
      <c r="CX89" s="61"/>
      <c r="CY89" s="61"/>
      <c r="CZ89" s="61"/>
      <c r="DA89" s="61"/>
      <c r="DB89" s="61"/>
      <c r="DC89" s="60">
        <f t="shared" si="41"/>
        <v>0</v>
      </c>
      <c r="DD89" s="68">
        <f t="shared" si="44"/>
        <v>0</v>
      </c>
      <c r="DE89" s="67"/>
      <c r="DF89" s="67">
        <v>116.8</v>
      </c>
      <c r="DG89" s="67">
        <v>43.48</v>
      </c>
      <c r="DH89" s="69">
        <f t="shared" si="30"/>
        <v>160.28</v>
      </c>
      <c r="DI89" s="70">
        <f t="shared" si="42"/>
        <v>1584.32</v>
      </c>
      <c r="DJ89" s="71" t="s">
        <v>698</v>
      </c>
    </row>
    <row r="90" spans="1:114" x14ac:dyDescent="0.25">
      <c r="A90" t="s">
        <v>701</v>
      </c>
      <c r="B90" t="s">
        <v>6</v>
      </c>
      <c r="C90" t="s">
        <v>6</v>
      </c>
      <c r="D90" s="50" t="s">
        <v>702</v>
      </c>
      <c r="E90" s="50" t="s">
        <v>476</v>
      </c>
      <c r="F90" s="50" t="s">
        <v>703</v>
      </c>
      <c r="G90" s="50" t="s">
        <v>703</v>
      </c>
      <c r="H90" s="51" t="e">
        <f>SUMIFS([1]prev!$Q$1:$Q$630,[1]prev!$C$1:$C$630,A90,[1]prev!$E$1:$E$630,F90,[1]prev!$F$1:$F$630,G90)</f>
        <v>#VALUE!</v>
      </c>
      <c r="I90" s="52">
        <v>4085</v>
      </c>
      <c r="J90" s="104" t="s">
        <v>704</v>
      </c>
      <c r="K90" s="95" t="s">
        <v>479</v>
      </c>
      <c r="L90" s="96" t="s">
        <v>6</v>
      </c>
      <c r="M90" s="96" t="s">
        <v>705</v>
      </c>
      <c r="N90" s="96" t="s">
        <v>706</v>
      </c>
      <c r="O90" s="57" t="s">
        <v>269</v>
      </c>
      <c r="P90" s="75">
        <v>7</v>
      </c>
      <c r="Q90" s="60">
        <v>2693.5</v>
      </c>
      <c r="R90" s="60"/>
      <c r="S90" s="61"/>
      <c r="T90" s="61"/>
      <c r="U90" s="60">
        <f t="shared" si="43"/>
        <v>0</v>
      </c>
      <c r="V90" s="61"/>
      <c r="W90" s="61"/>
      <c r="X90" s="60">
        <f t="shared" si="45"/>
        <v>0</v>
      </c>
      <c r="Y90" s="61"/>
      <c r="Z90" s="61"/>
      <c r="AA90" s="60">
        <f t="shared" si="31"/>
        <v>0</v>
      </c>
      <c r="AB90" s="61"/>
      <c r="AC90" s="61"/>
      <c r="AD90" s="62"/>
      <c r="AE90" s="61"/>
      <c r="AF90" s="61"/>
      <c r="AG90" s="63">
        <f t="shared" si="32"/>
        <v>0</v>
      </c>
      <c r="AH90" s="61"/>
      <c r="AI90" s="61"/>
      <c r="AJ90" s="61"/>
      <c r="AK90" s="61"/>
      <c r="AL90" s="61"/>
      <c r="AM90" s="61"/>
      <c r="AN90" s="61"/>
      <c r="AO90" s="60">
        <f t="shared" si="33"/>
        <v>0</v>
      </c>
      <c r="AP90" s="61"/>
      <c r="AQ90" s="61"/>
      <c r="AR90" s="61"/>
      <c r="AS90" s="61"/>
      <c r="AT90" s="61"/>
      <c r="AU90" s="61"/>
      <c r="AV90" s="61"/>
      <c r="AW90" s="60">
        <f t="shared" si="34"/>
        <v>0</v>
      </c>
      <c r="AX90" s="61"/>
      <c r="AY90" s="61"/>
      <c r="AZ90" s="61"/>
      <c r="BA90" s="61"/>
      <c r="BB90" s="61"/>
      <c r="BC90" s="61"/>
      <c r="BD90" s="61"/>
      <c r="BE90" s="60">
        <f t="shared" si="35"/>
        <v>0</v>
      </c>
      <c r="BF90" s="60">
        <f t="shared" si="36"/>
        <v>0</v>
      </c>
      <c r="BG90" s="61"/>
      <c r="BH90" s="61"/>
      <c r="BI90" s="61"/>
      <c r="BJ90" s="61"/>
      <c r="BK90" s="61"/>
      <c r="BL90" s="61"/>
      <c r="BM90" s="61"/>
      <c r="BN90" s="61"/>
      <c r="BO90" s="60">
        <f t="shared" si="37"/>
        <v>0</v>
      </c>
      <c r="BP90" s="61"/>
      <c r="BQ90" s="61"/>
      <c r="BR90" s="61"/>
      <c r="BS90" s="61"/>
      <c r="BT90" s="61"/>
      <c r="BU90" s="61"/>
      <c r="BV90" s="61"/>
      <c r="BW90" s="60">
        <f t="shared" si="22"/>
        <v>0</v>
      </c>
      <c r="BX90" s="61"/>
      <c r="BY90" s="61"/>
      <c r="BZ90" s="63">
        <f t="shared" si="38"/>
        <v>0</v>
      </c>
      <c r="CA90" s="65"/>
      <c r="CB90" s="65"/>
      <c r="CC90" s="65"/>
      <c r="CD90" s="65"/>
      <c r="CE90" s="65"/>
      <c r="CF90" s="65"/>
      <c r="CG90" s="65"/>
      <c r="CH90" s="60">
        <f t="shared" si="28"/>
        <v>0</v>
      </c>
      <c r="CI90" s="61"/>
      <c r="CJ90" s="67"/>
      <c r="CK90" s="67"/>
      <c r="CL90" s="67"/>
      <c r="CM90" s="60">
        <f t="shared" si="29"/>
        <v>0</v>
      </c>
      <c r="CN90" s="62"/>
      <c r="CO90" s="62"/>
      <c r="CP90" s="60">
        <f t="shared" si="39"/>
        <v>0</v>
      </c>
      <c r="CQ90" s="61"/>
      <c r="CR90" s="61"/>
      <c r="CS90" s="61"/>
      <c r="CT90" s="61"/>
      <c r="CU90" s="61"/>
      <c r="CV90" s="60">
        <f t="shared" si="40"/>
        <v>0</v>
      </c>
      <c r="CW90" s="61"/>
      <c r="CX90" s="61"/>
      <c r="CY90" s="61"/>
      <c r="CZ90" s="61"/>
      <c r="DA90" s="61"/>
      <c r="DB90" s="61"/>
      <c r="DC90" s="60">
        <f t="shared" si="41"/>
        <v>0</v>
      </c>
      <c r="DD90" s="68">
        <f t="shared" si="44"/>
        <v>0</v>
      </c>
      <c r="DE90" s="67"/>
      <c r="DF90" s="67">
        <v>143.86000000000001</v>
      </c>
      <c r="DG90" s="67">
        <v>49.68</v>
      </c>
      <c r="DH90" s="69">
        <f t="shared" si="30"/>
        <v>193.54000000000002</v>
      </c>
      <c r="DI90" s="70">
        <f t="shared" si="42"/>
        <v>2499.96</v>
      </c>
      <c r="DJ90" s="71" t="s">
        <v>146</v>
      </c>
    </row>
    <row r="91" spans="1:114" x14ac:dyDescent="0.25">
      <c r="A91" t="s">
        <v>707</v>
      </c>
      <c r="B91" t="s">
        <v>6</v>
      </c>
      <c r="C91" t="s">
        <v>6</v>
      </c>
      <c r="D91" s="50" t="s">
        <v>708</v>
      </c>
      <c r="E91" s="50" t="s">
        <v>709</v>
      </c>
      <c r="F91" s="50" t="s">
        <v>710</v>
      </c>
      <c r="G91" s="50" t="s">
        <v>711</v>
      </c>
      <c r="H91" s="51" t="e">
        <f>SUMIFS([1]prev!$Q$1:$Q$630,[1]prev!$C$1:$C$630,A91,[1]prev!$E$1:$E$630,F91,[1]prev!$F$1:$F$630,G91)</f>
        <v>#VALUE!</v>
      </c>
      <c r="I91" s="52">
        <v>4147</v>
      </c>
      <c r="J91" s="100" t="s">
        <v>708</v>
      </c>
      <c r="K91" s="79" t="s">
        <v>712</v>
      </c>
      <c r="L91" s="97" t="s">
        <v>6</v>
      </c>
      <c r="M91" s="96" t="s">
        <v>713</v>
      </c>
      <c r="N91" s="96" t="s">
        <v>714</v>
      </c>
      <c r="O91" s="57" t="s">
        <v>269</v>
      </c>
      <c r="P91" s="75">
        <v>7</v>
      </c>
      <c r="Q91" s="60">
        <v>3488.15</v>
      </c>
      <c r="R91" s="60"/>
      <c r="S91" s="61"/>
      <c r="T91" s="61"/>
      <c r="U91" s="60">
        <f t="shared" si="43"/>
        <v>0</v>
      </c>
      <c r="V91" s="61"/>
      <c r="W91" s="61"/>
      <c r="X91" s="60">
        <f t="shared" si="45"/>
        <v>0</v>
      </c>
      <c r="Y91" s="61"/>
      <c r="Z91" s="61"/>
      <c r="AA91" s="60">
        <f t="shared" si="31"/>
        <v>0</v>
      </c>
      <c r="AB91" s="61"/>
      <c r="AC91" s="61"/>
      <c r="AD91" s="62"/>
      <c r="AE91" s="61"/>
      <c r="AF91" s="61"/>
      <c r="AG91" s="63">
        <f t="shared" si="32"/>
        <v>0</v>
      </c>
      <c r="AH91" s="61"/>
      <c r="AI91" s="61"/>
      <c r="AJ91" s="61"/>
      <c r="AK91" s="61"/>
      <c r="AL91" s="61"/>
      <c r="AM91" s="61"/>
      <c r="AN91" s="61"/>
      <c r="AO91" s="60">
        <f t="shared" si="33"/>
        <v>0</v>
      </c>
      <c r="AP91" s="61"/>
      <c r="AQ91" s="61"/>
      <c r="AR91" s="61"/>
      <c r="AS91" s="61"/>
      <c r="AT91" s="61"/>
      <c r="AU91" s="61"/>
      <c r="AV91" s="61"/>
      <c r="AW91" s="60">
        <f t="shared" si="34"/>
        <v>0</v>
      </c>
      <c r="AX91" s="61"/>
      <c r="AY91" s="61"/>
      <c r="AZ91" s="61"/>
      <c r="BA91" s="61"/>
      <c r="BB91" s="61"/>
      <c r="BC91" s="61"/>
      <c r="BD91" s="61"/>
      <c r="BE91" s="60">
        <f t="shared" si="35"/>
        <v>0</v>
      </c>
      <c r="BF91" s="60">
        <f t="shared" si="36"/>
        <v>0</v>
      </c>
      <c r="BG91" s="61"/>
      <c r="BH91" s="61"/>
      <c r="BI91" s="61"/>
      <c r="BJ91" s="61"/>
      <c r="BK91" s="61"/>
      <c r="BL91" s="61"/>
      <c r="BM91" s="61"/>
      <c r="BN91" s="61"/>
      <c r="BO91" s="60">
        <f t="shared" si="37"/>
        <v>0</v>
      </c>
      <c r="BP91" s="61"/>
      <c r="BQ91" s="61"/>
      <c r="BR91" s="61"/>
      <c r="BS91" s="61"/>
      <c r="BT91" s="61"/>
      <c r="BU91" s="61"/>
      <c r="BV91" s="61"/>
      <c r="BW91" s="60">
        <f t="shared" si="22"/>
        <v>0</v>
      </c>
      <c r="BX91" s="61"/>
      <c r="BY91" s="61"/>
      <c r="BZ91" s="63">
        <f t="shared" si="38"/>
        <v>0</v>
      </c>
      <c r="CA91" s="65"/>
      <c r="CB91" s="65"/>
      <c r="CC91" s="65"/>
      <c r="CD91" s="65"/>
      <c r="CE91" s="65"/>
      <c r="CF91" s="65"/>
      <c r="CG91" s="65"/>
      <c r="CH91" s="60">
        <f t="shared" si="28"/>
        <v>0</v>
      </c>
      <c r="CI91" s="61"/>
      <c r="CJ91" s="67"/>
      <c r="CK91" s="67"/>
      <c r="CL91" s="67"/>
      <c r="CM91" s="60">
        <f t="shared" si="29"/>
        <v>0</v>
      </c>
      <c r="CN91" s="62"/>
      <c r="CO91" s="62"/>
      <c r="CP91" s="60">
        <f t="shared" si="39"/>
        <v>0</v>
      </c>
      <c r="CQ91" s="61"/>
      <c r="CR91" s="61"/>
      <c r="CS91" s="61"/>
      <c r="CT91" s="61"/>
      <c r="CU91" s="61"/>
      <c r="CV91" s="60">
        <f t="shared" si="40"/>
        <v>0</v>
      </c>
      <c r="CW91" s="61"/>
      <c r="CX91" s="61"/>
      <c r="CY91" s="61"/>
      <c r="CZ91" s="61"/>
      <c r="DA91" s="61"/>
      <c r="DB91" s="61"/>
      <c r="DC91" s="60">
        <f t="shared" si="41"/>
        <v>0</v>
      </c>
      <c r="DD91" s="68">
        <f t="shared" si="44"/>
        <v>0</v>
      </c>
      <c r="DE91" s="67"/>
      <c r="DF91" s="67">
        <v>116.8</v>
      </c>
      <c r="DG91" s="67">
        <v>43.48</v>
      </c>
      <c r="DH91" s="69">
        <f t="shared" si="30"/>
        <v>160.28</v>
      </c>
      <c r="DI91" s="70">
        <f t="shared" si="42"/>
        <v>3327.87</v>
      </c>
      <c r="DJ91" s="71" t="s">
        <v>86</v>
      </c>
    </row>
    <row r="92" spans="1:114" s="50" customFormat="1" x14ac:dyDescent="0.25">
      <c r="A92" t="s">
        <v>715</v>
      </c>
      <c r="B92" t="s">
        <v>6</v>
      </c>
      <c r="C92" t="s">
        <v>6</v>
      </c>
      <c r="D92" s="50" t="s">
        <v>716</v>
      </c>
      <c r="E92" s="50" t="s">
        <v>717</v>
      </c>
      <c r="F92" s="50" t="s">
        <v>718</v>
      </c>
      <c r="G92" s="50" t="s">
        <v>719</v>
      </c>
      <c r="H92" s="51" t="e">
        <f>SUMIFS([1]prev!$Q$1:$Q$630,[1]prev!$C$1:$C$630,A92,[1]prev!$E$1:$E$630,F92,[1]prev!$F$1:$F$630,G92)</f>
        <v>#VALUE!</v>
      </c>
      <c r="I92" s="52">
        <v>4255</v>
      </c>
      <c r="J92" s="100" t="s">
        <v>716</v>
      </c>
      <c r="K92" s="99" t="s">
        <v>720</v>
      </c>
      <c r="L92" s="96" t="s">
        <v>6</v>
      </c>
      <c r="M92" s="96" t="s">
        <v>721</v>
      </c>
      <c r="N92" s="96" t="s">
        <v>722</v>
      </c>
      <c r="O92" s="57" t="s">
        <v>269</v>
      </c>
      <c r="P92" s="115">
        <v>7</v>
      </c>
      <c r="Q92" s="60">
        <v>1757.59</v>
      </c>
      <c r="R92" s="60"/>
      <c r="S92" s="61"/>
      <c r="T92" s="61"/>
      <c r="U92" s="60">
        <f t="shared" si="43"/>
        <v>0</v>
      </c>
      <c r="V92" s="61"/>
      <c r="W92" s="61"/>
      <c r="X92" s="60">
        <f t="shared" si="45"/>
        <v>0</v>
      </c>
      <c r="Y92" s="61"/>
      <c r="Z92" s="61"/>
      <c r="AA92" s="60">
        <f t="shared" si="31"/>
        <v>0</v>
      </c>
      <c r="AB92" s="61"/>
      <c r="AC92" s="61"/>
      <c r="AD92" s="62"/>
      <c r="AE92" s="61"/>
      <c r="AF92" s="61"/>
      <c r="AG92" s="63">
        <f t="shared" si="32"/>
        <v>0</v>
      </c>
      <c r="AH92" s="61"/>
      <c r="AI92" s="61"/>
      <c r="AJ92" s="61"/>
      <c r="AK92" s="61"/>
      <c r="AL92" s="61"/>
      <c r="AM92" s="61"/>
      <c r="AN92" s="61"/>
      <c r="AO92" s="60">
        <f t="shared" si="33"/>
        <v>0</v>
      </c>
      <c r="AP92" s="61"/>
      <c r="AQ92" s="61"/>
      <c r="AR92" s="61"/>
      <c r="AS92" s="61"/>
      <c r="AT92" s="61"/>
      <c r="AU92" s="61"/>
      <c r="AV92" s="61"/>
      <c r="AW92" s="60">
        <f t="shared" si="34"/>
        <v>0</v>
      </c>
      <c r="AX92" s="61"/>
      <c r="AY92" s="61"/>
      <c r="AZ92" s="61"/>
      <c r="BA92" s="61"/>
      <c r="BB92" s="61"/>
      <c r="BC92" s="61"/>
      <c r="BD92" s="61"/>
      <c r="BE92" s="60">
        <f t="shared" si="35"/>
        <v>0</v>
      </c>
      <c r="BF92" s="116">
        <f t="shared" si="36"/>
        <v>0</v>
      </c>
      <c r="BG92" s="61"/>
      <c r="BH92" s="61"/>
      <c r="BI92" s="61"/>
      <c r="BJ92" s="61"/>
      <c r="BK92" s="61"/>
      <c r="BL92" s="61"/>
      <c r="BM92" s="61"/>
      <c r="BN92" s="61"/>
      <c r="BO92" s="60">
        <f t="shared" si="37"/>
        <v>0</v>
      </c>
      <c r="BP92" s="61"/>
      <c r="BQ92" s="61"/>
      <c r="BR92" s="61"/>
      <c r="BS92" s="61"/>
      <c r="BT92" s="61"/>
      <c r="BU92" s="61"/>
      <c r="BV92" s="61"/>
      <c r="BW92" s="60">
        <f t="shared" ref="BW92:BW93" si="46">SUM(BP92:BV92)</f>
        <v>0</v>
      </c>
      <c r="BX92" s="61"/>
      <c r="BY92" s="61"/>
      <c r="BZ92" s="63">
        <f t="shared" si="38"/>
        <v>0</v>
      </c>
      <c r="CA92" s="65"/>
      <c r="CB92" s="65"/>
      <c r="CC92" s="65"/>
      <c r="CD92" s="65"/>
      <c r="CE92" s="65"/>
      <c r="CF92" s="65"/>
      <c r="CG92" s="65"/>
      <c r="CH92" s="60">
        <f t="shared" si="28"/>
        <v>0</v>
      </c>
      <c r="CI92" s="61"/>
      <c r="CJ92" s="67"/>
      <c r="CK92" s="67"/>
      <c r="CL92" s="67"/>
      <c r="CM92" s="60">
        <f t="shared" si="29"/>
        <v>0</v>
      </c>
      <c r="CN92" s="62"/>
      <c r="CO92" s="62"/>
      <c r="CP92" s="60">
        <f t="shared" si="39"/>
        <v>0</v>
      </c>
      <c r="CQ92" s="61"/>
      <c r="CR92" s="61"/>
      <c r="CS92" s="61"/>
      <c r="CT92" s="61"/>
      <c r="CU92" s="61"/>
      <c r="CV92" s="60">
        <f t="shared" si="40"/>
        <v>0</v>
      </c>
      <c r="CW92" s="61"/>
      <c r="CX92" s="61"/>
      <c r="CY92" s="61"/>
      <c r="CZ92" s="61"/>
      <c r="DA92" s="61"/>
      <c r="DB92" s="61"/>
      <c r="DC92" s="60">
        <f t="shared" si="41"/>
        <v>0</v>
      </c>
      <c r="DD92" s="68">
        <f t="shared" si="44"/>
        <v>0</v>
      </c>
      <c r="DE92" s="67"/>
      <c r="DF92" s="67">
        <v>116.8</v>
      </c>
      <c r="DG92" s="67">
        <v>43.48</v>
      </c>
      <c r="DH92" s="69">
        <f t="shared" ref="DH92:DH112" si="47">SUM(DE92:DG92)</f>
        <v>160.28</v>
      </c>
      <c r="DI92" s="70">
        <f t="shared" si="42"/>
        <v>1597.31</v>
      </c>
      <c r="DJ92" s="77" t="s">
        <v>86</v>
      </c>
    </row>
    <row r="93" spans="1:114" s="50" customFormat="1" x14ac:dyDescent="0.25">
      <c r="A93" t="s">
        <v>723</v>
      </c>
      <c r="B93" t="s">
        <v>6</v>
      </c>
      <c r="C93" t="s">
        <v>6</v>
      </c>
      <c r="D93" s="50" t="s">
        <v>724</v>
      </c>
      <c r="E93" s="50" t="s">
        <v>725</v>
      </c>
      <c r="F93" s="50" t="s">
        <v>726</v>
      </c>
      <c r="G93" s="50" t="s">
        <v>727</v>
      </c>
      <c r="H93" s="51" t="e">
        <f>SUMIFS([1]prev!$Q$1:$Q$630,[1]prev!$C$1:$C$630,A93,[1]prev!$E$1:$E$630,F93,[1]prev!$F$1:$F$630,G93)</f>
        <v>#VALUE!</v>
      </c>
      <c r="I93" s="52">
        <v>4352</v>
      </c>
      <c r="J93" s="100" t="s">
        <v>724</v>
      </c>
      <c r="K93" s="54" t="s">
        <v>728</v>
      </c>
      <c r="L93" s="96" t="s">
        <v>6</v>
      </c>
      <c r="M93" s="96" t="s">
        <v>729</v>
      </c>
      <c r="N93" s="96" t="s">
        <v>730</v>
      </c>
      <c r="O93" s="57" t="s">
        <v>269</v>
      </c>
      <c r="P93" s="75">
        <v>7</v>
      </c>
      <c r="Q93" s="60">
        <v>3619.43</v>
      </c>
      <c r="R93" s="60"/>
      <c r="S93" s="61"/>
      <c r="T93" s="61"/>
      <c r="U93" s="60">
        <f t="shared" si="43"/>
        <v>0</v>
      </c>
      <c r="V93" s="61"/>
      <c r="W93" s="61"/>
      <c r="X93" s="60">
        <f t="shared" si="45"/>
        <v>0</v>
      </c>
      <c r="Y93" s="61"/>
      <c r="Z93" s="61"/>
      <c r="AA93" s="60">
        <f t="shared" si="31"/>
        <v>0</v>
      </c>
      <c r="AB93" s="61"/>
      <c r="AC93" s="61"/>
      <c r="AD93" s="62"/>
      <c r="AE93" s="61"/>
      <c r="AF93" s="61"/>
      <c r="AG93" s="63">
        <f t="shared" si="32"/>
        <v>0</v>
      </c>
      <c r="AH93" s="61"/>
      <c r="AI93" s="61"/>
      <c r="AJ93" s="61"/>
      <c r="AK93" s="61"/>
      <c r="AL93" s="61"/>
      <c r="AM93" s="61"/>
      <c r="AN93" s="61"/>
      <c r="AO93" s="60">
        <f t="shared" si="33"/>
        <v>0</v>
      </c>
      <c r="AP93" s="61"/>
      <c r="AQ93" s="61"/>
      <c r="AR93" s="61"/>
      <c r="AS93" s="61"/>
      <c r="AT93" s="61"/>
      <c r="AU93" s="61"/>
      <c r="AV93" s="61"/>
      <c r="AW93" s="60">
        <f t="shared" si="34"/>
        <v>0</v>
      </c>
      <c r="AX93" s="61"/>
      <c r="AY93" s="61"/>
      <c r="AZ93" s="61"/>
      <c r="BA93" s="61"/>
      <c r="BB93" s="61"/>
      <c r="BC93" s="61"/>
      <c r="BD93" s="61"/>
      <c r="BE93" s="60">
        <f t="shared" si="35"/>
        <v>0</v>
      </c>
      <c r="BF93" s="60">
        <f t="shared" si="36"/>
        <v>0</v>
      </c>
      <c r="BG93" s="61"/>
      <c r="BH93" s="61"/>
      <c r="BI93" s="61"/>
      <c r="BJ93" s="61"/>
      <c r="BK93" s="61"/>
      <c r="BL93" s="61"/>
      <c r="BM93" s="61"/>
      <c r="BN93" s="61"/>
      <c r="BO93" s="60">
        <f t="shared" si="37"/>
        <v>0</v>
      </c>
      <c r="BP93" s="61"/>
      <c r="BQ93" s="61"/>
      <c r="BR93" s="61"/>
      <c r="BS93" s="61"/>
      <c r="BT93" s="61"/>
      <c r="BU93" s="61"/>
      <c r="BV93" s="61"/>
      <c r="BW93" s="60">
        <f t="shared" si="46"/>
        <v>0</v>
      </c>
      <c r="BX93" s="61"/>
      <c r="BY93" s="61"/>
      <c r="BZ93" s="63">
        <f t="shared" si="38"/>
        <v>0</v>
      </c>
      <c r="CA93" s="65"/>
      <c r="CB93" s="65"/>
      <c r="CC93" s="65"/>
      <c r="CD93" s="65"/>
      <c r="CE93" s="65"/>
      <c r="CF93" s="65"/>
      <c r="CG93" s="65"/>
      <c r="CH93" s="60">
        <f t="shared" si="28"/>
        <v>0</v>
      </c>
      <c r="CI93" s="61"/>
      <c r="CJ93" s="67"/>
      <c r="CK93" s="67"/>
      <c r="CL93" s="67"/>
      <c r="CM93" s="60">
        <f t="shared" si="29"/>
        <v>0</v>
      </c>
      <c r="CN93" s="62"/>
      <c r="CO93" s="62"/>
      <c r="CP93" s="60">
        <f t="shared" si="39"/>
        <v>0</v>
      </c>
      <c r="CQ93" s="61"/>
      <c r="CR93" s="61"/>
      <c r="CS93" s="61"/>
      <c r="CT93" s="61"/>
      <c r="CU93" s="61"/>
      <c r="CV93" s="60">
        <f t="shared" si="40"/>
        <v>0</v>
      </c>
      <c r="CW93" s="61"/>
      <c r="CX93" s="61"/>
      <c r="CY93" s="61"/>
      <c r="CZ93" s="61"/>
      <c r="DA93" s="61"/>
      <c r="DB93" s="61"/>
      <c r="DC93" s="60">
        <f t="shared" si="41"/>
        <v>0</v>
      </c>
      <c r="DD93" s="68">
        <f t="shared" si="44"/>
        <v>0</v>
      </c>
      <c r="DE93" s="67"/>
      <c r="DF93" s="67">
        <v>116.8</v>
      </c>
      <c r="DG93" s="67">
        <v>43.48</v>
      </c>
      <c r="DH93" s="69">
        <f t="shared" si="47"/>
        <v>160.28</v>
      </c>
      <c r="DI93" s="70">
        <f t="shared" si="42"/>
        <v>3459.1499999999996</v>
      </c>
      <c r="DJ93" s="77" t="s">
        <v>86</v>
      </c>
    </row>
    <row r="94" spans="1:114" x14ac:dyDescent="0.25">
      <c r="A94" t="s">
        <v>731</v>
      </c>
      <c r="B94" t="s">
        <v>6</v>
      </c>
      <c r="C94" t="s">
        <v>6</v>
      </c>
      <c r="D94" s="50" t="s">
        <v>732</v>
      </c>
      <c r="E94" s="50" t="s">
        <v>733</v>
      </c>
      <c r="F94" s="50" t="s">
        <v>734</v>
      </c>
      <c r="G94" s="50" t="s">
        <v>735</v>
      </c>
      <c r="H94" s="51" t="e">
        <f>SUMIFS([1]prev!$Q$1:$Q$630,[1]prev!$C$1:$C$630,A94,[1]prev!$E$1:$E$630,F94,[1]prev!$F$1:$F$630,G94)</f>
        <v>#VALUE!</v>
      </c>
      <c r="I94" s="52">
        <v>4393</v>
      </c>
      <c r="J94" s="104" t="s">
        <v>736</v>
      </c>
      <c r="K94" s="79" t="s">
        <v>737</v>
      </c>
      <c r="L94" s="96" t="s">
        <v>6</v>
      </c>
      <c r="M94" s="96" t="s">
        <v>738</v>
      </c>
      <c r="N94" s="96" t="s">
        <v>739</v>
      </c>
      <c r="O94" s="57" t="s">
        <v>269</v>
      </c>
      <c r="P94" s="75">
        <v>7</v>
      </c>
      <c r="Q94" s="60">
        <v>1744.6</v>
      </c>
      <c r="R94" s="60"/>
      <c r="S94" s="61"/>
      <c r="T94" s="61"/>
      <c r="U94" s="60">
        <f t="shared" si="43"/>
        <v>0</v>
      </c>
      <c r="V94" s="61"/>
      <c r="W94" s="61"/>
      <c r="X94" s="60">
        <f t="shared" si="45"/>
        <v>0</v>
      </c>
      <c r="Y94" s="61"/>
      <c r="Z94" s="61"/>
      <c r="AA94" s="60">
        <f t="shared" si="31"/>
        <v>0</v>
      </c>
      <c r="AB94" s="61"/>
      <c r="AC94" s="61"/>
      <c r="AD94" s="62"/>
      <c r="AE94" s="61"/>
      <c r="AF94" s="61"/>
      <c r="AG94" s="63">
        <f t="shared" si="32"/>
        <v>0</v>
      </c>
      <c r="AH94" s="61"/>
      <c r="AI94" s="61"/>
      <c r="AJ94" s="61"/>
      <c r="AK94" s="61"/>
      <c r="AL94" s="61"/>
      <c r="AM94" s="61"/>
      <c r="AN94" s="61"/>
      <c r="AO94" s="60">
        <f t="shared" si="33"/>
        <v>0</v>
      </c>
      <c r="AP94" s="61"/>
      <c r="AQ94" s="61"/>
      <c r="AR94" s="61"/>
      <c r="AS94" s="61"/>
      <c r="AT94" s="61"/>
      <c r="AU94" s="61"/>
      <c r="AV94" s="61"/>
      <c r="AW94" s="60">
        <f t="shared" si="34"/>
        <v>0</v>
      </c>
      <c r="AX94" s="61"/>
      <c r="AY94" s="61"/>
      <c r="AZ94" s="61"/>
      <c r="BA94" s="61"/>
      <c r="BB94" s="61"/>
      <c r="BC94" s="61"/>
      <c r="BD94" s="61"/>
      <c r="BE94" s="60">
        <f t="shared" si="35"/>
        <v>0</v>
      </c>
      <c r="BF94" s="60">
        <f t="shared" si="36"/>
        <v>0</v>
      </c>
      <c r="BG94" s="61"/>
      <c r="BH94" s="61"/>
      <c r="BI94" s="61">
        <v>249.23</v>
      </c>
      <c r="BJ94" s="61"/>
      <c r="BK94" s="61"/>
      <c r="BL94" s="61"/>
      <c r="BM94" s="61"/>
      <c r="BN94" s="61"/>
      <c r="BO94" s="60">
        <f t="shared" si="37"/>
        <v>249.23</v>
      </c>
      <c r="BP94" s="61"/>
      <c r="BQ94" s="61"/>
      <c r="BR94" s="61"/>
      <c r="BS94" s="61"/>
      <c r="BT94" s="61"/>
      <c r="BU94" s="61"/>
      <c r="BV94" s="61"/>
      <c r="BW94" s="60">
        <f t="shared" ref="BW94:BW112" si="48">SUM(BP94:BV94)</f>
        <v>0</v>
      </c>
      <c r="BX94" s="61"/>
      <c r="BY94" s="61"/>
      <c r="BZ94" s="63">
        <f t="shared" si="38"/>
        <v>0</v>
      </c>
      <c r="CA94" s="65"/>
      <c r="CB94" s="65"/>
      <c r="CC94" s="65"/>
      <c r="CD94" s="65"/>
      <c r="CE94" s="65"/>
      <c r="CF94" s="65"/>
      <c r="CG94" s="65"/>
      <c r="CH94" s="60">
        <f t="shared" si="28"/>
        <v>0</v>
      </c>
      <c r="CI94" s="61"/>
      <c r="CJ94" s="67"/>
      <c r="CK94" s="67"/>
      <c r="CL94" s="67"/>
      <c r="CM94" s="60">
        <f t="shared" si="29"/>
        <v>0</v>
      </c>
      <c r="CN94" s="62"/>
      <c r="CO94" s="62"/>
      <c r="CP94" s="60">
        <f t="shared" si="39"/>
        <v>0</v>
      </c>
      <c r="CQ94" s="61"/>
      <c r="CR94" s="61"/>
      <c r="CS94" s="61"/>
      <c r="CT94" s="61"/>
      <c r="CU94" s="61"/>
      <c r="CV94" s="60">
        <f t="shared" si="40"/>
        <v>0</v>
      </c>
      <c r="CW94" s="61"/>
      <c r="CX94" s="61"/>
      <c r="CY94" s="61"/>
      <c r="CZ94" s="61"/>
      <c r="DA94" s="61"/>
      <c r="DB94" s="61"/>
      <c r="DC94" s="60">
        <f t="shared" si="41"/>
        <v>0</v>
      </c>
      <c r="DD94" s="68">
        <f t="shared" si="44"/>
        <v>0</v>
      </c>
      <c r="DE94" s="67"/>
      <c r="DF94" s="67">
        <v>26.97</v>
      </c>
      <c r="DG94" s="67">
        <v>36.229999999999997</v>
      </c>
      <c r="DH94" s="69">
        <f t="shared" si="47"/>
        <v>63.199999999999996</v>
      </c>
      <c r="DI94" s="70">
        <f t="shared" si="42"/>
        <v>1432.1699999999998</v>
      </c>
      <c r="DJ94" s="77" t="s">
        <v>86</v>
      </c>
    </row>
    <row r="95" spans="1:114" x14ac:dyDescent="0.25">
      <c r="A95" t="s">
        <v>740</v>
      </c>
      <c r="B95" t="s">
        <v>6</v>
      </c>
      <c r="C95" t="s">
        <v>6</v>
      </c>
      <c r="D95" s="50" t="s">
        <v>741</v>
      </c>
      <c r="E95" s="50" t="s">
        <v>742</v>
      </c>
      <c r="F95" s="50" t="s">
        <v>6</v>
      </c>
      <c r="G95" s="50" t="s">
        <v>6</v>
      </c>
      <c r="H95" s="51" t="e">
        <f>SUMIFS([1]prev!$Q$1:$Q$630,[1]prev!$C$1:$C$630,A95,[1]prev!$E$1:$E$630,F95,[1]prev!$F$1:$F$630,G95)</f>
        <v>#VALUE!</v>
      </c>
      <c r="I95" s="52">
        <v>4399</v>
      </c>
      <c r="J95" s="106" t="s">
        <v>741</v>
      </c>
      <c r="K95" s="81" t="s">
        <v>743</v>
      </c>
      <c r="L95" s="96" t="s">
        <v>6</v>
      </c>
      <c r="M95" s="96" t="s">
        <v>744</v>
      </c>
      <c r="N95" s="96" t="s">
        <v>745</v>
      </c>
      <c r="O95" s="57" t="s">
        <v>269</v>
      </c>
      <c r="P95" s="75">
        <v>7</v>
      </c>
      <c r="Q95" s="107">
        <v>1744.6</v>
      </c>
      <c r="R95" s="60"/>
      <c r="S95" s="61"/>
      <c r="T95" s="61"/>
      <c r="U95" s="60">
        <f t="shared" si="43"/>
        <v>0</v>
      </c>
      <c r="V95" s="61"/>
      <c r="W95" s="61"/>
      <c r="X95" s="60">
        <f t="shared" si="45"/>
        <v>0</v>
      </c>
      <c r="Y95" s="61"/>
      <c r="Z95" s="61"/>
      <c r="AA95" s="60">
        <f t="shared" si="31"/>
        <v>0</v>
      </c>
      <c r="AB95" s="61"/>
      <c r="AC95" s="61"/>
      <c r="AD95" s="62"/>
      <c r="AE95" s="61"/>
      <c r="AF95" s="61"/>
      <c r="AG95" s="63">
        <f t="shared" si="32"/>
        <v>0</v>
      </c>
      <c r="AH95" s="61"/>
      <c r="AI95" s="61"/>
      <c r="AJ95" s="61"/>
      <c r="AK95" s="61"/>
      <c r="AL95" s="61"/>
      <c r="AM95" s="61"/>
      <c r="AN95" s="61"/>
      <c r="AO95" s="60">
        <f t="shared" si="33"/>
        <v>0</v>
      </c>
      <c r="AP95" s="61"/>
      <c r="AQ95" s="61"/>
      <c r="AR95" s="61"/>
      <c r="AS95" s="61"/>
      <c r="AT95" s="61"/>
      <c r="AU95" s="61"/>
      <c r="AV95" s="61"/>
      <c r="AW95" s="60">
        <f t="shared" si="34"/>
        <v>0</v>
      </c>
      <c r="AX95" s="61"/>
      <c r="AY95" s="61"/>
      <c r="AZ95" s="61"/>
      <c r="BA95" s="61"/>
      <c r="BB95" s="61"/>
      <c r="BC95" s="61"/>
      <c r="BD95" s="61"/>
      <c r="BE95" s="60">
        <f t="shared" si="35"/>
        <v>0</v>
      </c>
      <c r="BF95" s="60">
        <f t="shared" si="36"/>
        <v>0</v>
      </c>
      <c r="BG95" s="61"/>
      <c r="BH95" s="61"/>
      <c r="BI95" s="61"/>
      <c r="BJ95" s="61"/>
      <c r="BK95" s="61"/>
      <c r="BL95" s="61"/>
      <c r="BM95" s="61"/>
      <c r="BN95" s="61"/>
      <c r="BO95" s="60">
        <f t="shared" ref="BO95:BO98" si="49">SUM(BG95:BN95)</f>
        <v>0</v>
      </c>
      <c r="BP95" s="61"/>
      <c r="BQ95" s="61"/>
      <c r="BR95" s="61"/>
      <c r="BS95" s="61"/>
      <c r="BT95" s="61"/>
      <c r="BU95" s="61"/>
      <c r="BV95" s="61"/>
      <c r="BW95" s="60">
        <f t="shared" si="48"/>
        <v>0</v>
      </c>
      <c r="BX95" s="61"/>
      <c r="BY95" s="61"/>
      <c r="BZ95" s="63">
        <f t="shared" si="38"/>
        <v>0</v>
      </c>
      <c r="CA95" s="65"/>
      <c r="CB95" s="65"/>
      <c r="CC95" s="65"/>
      <c r="CD95" s="65"/>
      <c r="CE95" s="65"/>
      <c r="CF95" s="65"/>
      <c r="CG95" s="65"/>
      <c r="CH95" s="60">
        <f t="shared" si="28"/>
        <v>0</v>
      </c>
      <c r="CI95" s="61"/>
      <c r="CJ95" s="67"/>
      <c r="CK95" s="67"/>
      <c r="CL95" s="67"/>
      <c r="CM95" s="60">
        <f t="shared" si="29"/>
        <v>0</v>
      </c>
      <c r="CN95" s="62"/>
      <c r="CO95" s="62"/>
      <c r="CP95" s="60">
        <f t="shared" si="39"/>
        <v>0</v>
      </c>
      <c r="CQ95" s="61"/>
      <c r="CR95" s="61"/>
      <c r="CS95" s="61"/>
      <c r="CT95" s="61"/>
      <c r="CU95" s="61"/>
      <c r="CV95" s="60">
        <f t="shared" si="40"/>
        <v>0</v>
      </c>
      <c r="CW95" s="61"/>
      <c r="CX95" s="61"/>
      <c r="CY95" s="61"/>
      <c r="CZ95" s="61"/>
      <c r="DA95" s="61"/>
      <c r="DB95" s="61"/>
      <c r="DC95" s="60">
        <f t="shared" si="41"/>
        <v>0</v>
      </c>
      <c r="DD95" s="68">
        <f t="shared" si="44"/>
        <v>0</v>
      </c>
      <c r="DE95" s="67"/>
      <c r="DF95" s="67">
        <v>116.8</v>
      </c>
      <c r="DG95" s="67">
        <v>43.48</v>
      </c>
      <c r="DH95" s="69">
        <f t="shared" si="47"/>
        <v>160.28</v>
      </c>
      <c r="DI95" s="70">
        <f t="shared" si="42"/>
        <v>1584.32</v>
      </c>
      <c r="DJ95" s="71" t="s">
        <v>698</v>
      </c>
    </row>
    <row r="96" spans="1:114" x14ac:dyDescent="0.25">
      <c r="A96" t="s">
        <v>746</v>
      </c>
      <c r="B96" t="s">
        <v>6</v>
      </c>
      <c r="C96" t="s">
        <v>6</v>
      </c>
      <c r="D96" s="50" t="s">
        <v>747</v>
      </c>
      <c r="E96" s="50" t="s">
        <v>476</v>
      </c>
      <c r="F96" s="50" t="s">
        <v>748</v>
      </c>
      <c r="G96" s="50" t="s">
        <v>748</v>
      </c>
      <c r="H96" s="51" t="e">
        <f>SUMIFS([1]prev!$Q$1:$Q$630,[1]prev!$C$1:$C$630,A96,[1]prev!$E$1:$E$630,F96,[1]prev!$F$1:$F$630,G96)</f>
        <v>#VALUE!</v>
      </c>
      <c r="I96" s="52">
        <v>4421</v>
      </c>
      <c r="J96" s="104" t="s">
        <v>749</v>
      </c>
      <c r="K96" s="95" t="s">
        <v>479</v>
      </c>
      <c r="L96" s="96" t="s">
        <v>6</v>
      </c>
      <c r="M96" s="96" t="s">
        <v>750</v>
      </c>
      <c r="N96" s="96" t="s">
        <v>751</v>
      </c>
      <c r="O96" s="57" t="s">
        <v>269</v>
      </c>
      <c r="P96" s="117">
        <v>7</v>
      </c>
      <c r="Q96" s="60">
        <v>2393.5</v>
      </c>
      <c r="R96" s="60"/>
      <c r="S96" s="61"/>
      <c r="T96" s="61"/>
      <c r="U96" s="60">
        <f t="shared" si="43"/>
        <v>0</v>
      </c>
      <c r="V96" s="61"/>
      <c r="W96" s="61"/>
      <c r="X96" s="60">
        <f t="shared" si="45"/>
        <v>0</v>
      </c>
      <c r="Y96" s="61"/>
      <c r="Z96" s="61"/>
      <c r="AA96" s="60">
        <f t="shared" si="31"/>
        <v>0</v>
      </c>
      <c r="AB96" s="61"/>
      <c r="AC96" s="61"/>
      <c r="AD96" s="62"/>
      <c r="AE96" s="61"/>
      <c r="AF96" s="61"/>
      <c r="AG96" s="63">
        <f t="shared" si="32"/>
        <v>0</v>
      </c>
      <c r="AH96" s="61"/>
      <c r="AI96" s="61"/>
      <c r="AJ96" s="61"/>
      <c r="AK96" s="61"/>
      <c r="AL96" s="61"/>
      <c r="AM96" s="61"/>
      <c r="AN96" s="61"/>
      <c r="AO96" s="60">
        <f t="shared" si="33"/>
        <v>0</v>
      </c>
      <c r="AP96" s="61"/>
      <c r="AQ96" s="61"/>
      <c r="AR96" s="61"/>
      <c r="AS96" s="61"/>
      <c r="AT96" s="61"/>
      <c r="AU96" s="61"/>
      <c r="AV96" s="61"/>
      <c r="AW96" s="60">
        <f t="shared" si="34"/>
        <v>0</v>
      </c>
      <c r="AX96" s="61"/>
      <c r="AY96" s="61"/>
      <c r="AZ96" s="61"/>
      <c r="BA96" s="61"/>
      <c r="BB96" s="61"/>
      <c r="BC96" s="61"/>
      <c r="BD96" s="61"/>
      <c r="BE96" s="60">
        <f t="shared" si="35"/>
        <v>0</v>
      </c>
      <c r="BF96" s="60">
        <f t="shared" si="36"/>
        <v>0</v>
      </c>
      <c r="BG96" s="61"/>
      <c r="BH96" s="61"/>
      <c r="BI96" s="61"/>
      <c r="BJ96" s="61"/>
      <c r="BK96" s="61"/>
      <c r="BL96" s="61"/>
      <c r="BM96" s="61"/>
      <c r="BN96" s="61"/>
      <c r="BO96" s="60">
        <f t="shared" si="49"/>
        <v>0</v>
      </c>
      <c r="BP96" s="61"/>
      <c r="BQ96" s="61"/>
      <c r="BR96" s="61"/>
      <c r="BS96" s="61"/>
      <c r="BT96" s="61"/>
      <c r="BU96" s="61"/>
      <c r="BV96" s="61"/>
      <c r="BW96" s="60">
        <f t="shared" si="48"/>
        <v>0</v>
      </c>
      <c r="BX96" s="61"/>
      <c r="BY96" s="61"/>
      <c r="BZ96" s="63">
        <f t="shared" si="38"/>
        <v>0</v>
      </c>
      <c r="CA96" s="65"/>
      <c r="CB96" s="65"/>
      <c r="CC96" s="65"/>
      <c r="CD96" s="65"/>
      <c r="CE96" s="65"/>
      <c r="CF96" s="65"/>
      <c r="CG96" s="65"/>
      <c r="CH96" s="60">
        <f t="shared" si="28"/>
        <v>0</v>
      </c>
      <c r="CI96" s="61"/>
      <c r="CJ96" s="67"/>
      <c r="CK96" s="67"/>
      <c r="CL96" s="67"/>
      <c r="CM96" s="60">
        <f t="shared" si="29"/>
        <v>0</v>
      </c>
      <c r="CN96" s="62"/>
      <c r="CO96" s="62"/>
      <c r="CP96" s="60">
        <f t="shared" si="39"/>
        <v>0</v>
      </c>
      <c r="CQ96" s="61"/>
      <c r="CR96" s="61"/>
      <c r="CS96" s="61"/>
      <c r="CT96" s="61"/>
      <c r="CU96" s="61"/>
      <c r="CV96" s="60">
        <f t="shared" si="40"/>
        <v>0</v>
      </c>
      <c r="CW96" s="61"/>
      <c r="CX96" s="61"/>
      <c r="CY96" s="61"/>
      <c r="CZ96" s="61"/>
      <c r="DA96" s="61"/>
      <c r="DB96" s="61"/>
      <c r="DC96" s="60">
        <f t="shared" si="41"/>
        <v>0</v>
      </c>
      <c r="DD96" s="68">
        <f t="shared" si="44"/>
        <v>0</v>
      </c>
      <c r="DE96" s="67"/>
      <c r="DF96" s="67">
        <v>143.86000000000001</v>
      </c>
      <c r="DG96" s="67">
        <v>49.68</v>
      </c>
      <c r="DH96" s="69">
        <f t="shared" si="47"/>
        <v>193.54000000000002</v>
      </c>
      <c r="DI96" s="70">
        <f t="shared" si="42"/>
        <v>2199.96</v>
      </c>
      <c r="DJ96" s="71" t="s">
        <v>146</v>
      </c>
    </row>
    <row r="97" spans="1:114" x14ac:dyDescent="0.25">
      <c r="A97" t="s">
        <v>752</v>
      </c>
      <c r="B97" t="s">
        <v>6</v>
      </c>
      <c r="C97" t="s">
        <v>6</v>
      </c>
      <c r="D97" s="50" t="s">
        <v>753</v>
      </c>
      <c r="E97" s="50" t="s">
        <v>754</v>
      </c>
      <c r="F97" s="50" t="s">
        <v>755</v>
      </c>
      <c r="G97" s="50" t="s">
        <v>756</v>
      </c>
      <c r="H97" s="51" t="e">
        <f>SUMIFS([1]prev!$Q$1:$Q$630,[1]prev!$C$1:$C$630,A97,[1]prev!$E$1:$E$630,F97,[1]prev!$F$1:$F$630,G97)</f>
        <v>#VALUE!</v>
      </c>
      <c r="I97" s="52">
        <v>4428</v>
      </c>
      <c r="J97" s="104" t="s">
        <v>757</v>
      </c>
      <c r="K97" s="99" t="s">
        <v>758</v>
      </c>
      <c r="L97" s="96" t="s">
        <v>6</v>
      </c>
      <c r="M97" s="96" t="s">
        <v>759</v>
      </c>
      <c r="N97" s="96" t="s">
        <v>760</v>
      </c>
      <c r="O97" s="57" t="s">
        <v>269</v>
      </c>
      <c r="P97" s="75">
        <v>7</v>
      </c>
      <c r="Q97" s="60">
        <v>1750.32</v>
      </c>
      <c r="R97" s="60"/>
      <c r="S97" s="61"/>
      <c r="T97" s="61"/>
      <c r="U97" s="60">
        <f t="shared" si="43"/>
        <v>0</v>
      </c>
      <c r="V97" s="61"/>
      <c r="W97" s="61"/>
      <c r="X97" s="60">
        <f t="shared" si="45"/>
        <v>0</v>
      </c>
      <c r="Y97" s="61"/>
      <c r="Z97" s="61"/>
      <c r="AA97" s="60">
        <f t="shared" si="31"/>
        <v>0</v>
      </c>
      <c r="AB97" s="61"/>
      <c r="AC97" s="61"/>
      <c r="AD97" s="62"/>
      <c r="AE97" s="61"/>
      <c r="AF97" s="61"/>
      <c r="AG97" s="63">
        <f t="shared" si="32"/>
        <v>0</v>
      </c>
      <c r="AH97" s="61"/>
      <c r="AI97" s="61"/>
      <c r="AJ97" s="61"/>
      <c r="AK97" s="61"/>
      <c r="AL97" s="61"/>
      <c r="AM97" s="61"/>
      <c r="AN97" s="61"/>
      <c r="AO97" s="60">
        <f t="shared" si="33"/>
        <v>0</v>
      </c>
      <c r="AP97" s="61"/>
      <c r="AQ97" s="61"/>
      <c r="AR97" s="61"/>
      <c r="AS97" s="61"/>
      <c r="AT97" s="61"/>
      <c r="AU97" s="61"/>
      <c r="AV97" s="61"/>
      <c r="AW97" s="60">
        <f t="shared" si="34"/>
        <v>0</v>
      </c>
      <c r="AX97" s="61"/>
      <c r="AY97" s="61"/>
      <c r="AZ97" s="61"/>
      <c r="BA97" s="61"/>
      <c r="BB97" s="61"/>
      <c r="BC97" s="61"/>
      <c r="BD97" s="61"/>
      <c r="BE97" s="60">
        <f t="shared" si="35"/>
        <v>0</v>
      </c>
      <c r="BF97" s="60">
        <f t="shared" si="36"/>
        <v>0</v>
      </c>
      <c r="BG97" s="61">
        <v>249.23</v>
      </c>
      <c r="BH97" s="61"/>
      <c r="BI97" s="61"/>
      <c r="BJ97" s="61"/>
      <c r="BK97" s="61"/>
      <c r="BL97" s="61"/>
      <c r="BM97" s="61"/>
      <c r="BN97" s="61"/>
      <c r="BO97" s="60">
        <f t="shared" si="49"/>
        <v>249.23</v>
      </c>
      <c r="BP97" s="61"/>
      <c r="BQ97" s="61"/>
      <c r="BR97" s="61"/>
      <c r="BS97" s="61"/>
      <c r="BT97" s="61"/>
      <c r="BU97" s="61"/>
      <c r="BV97" s="61"/>
      <c r="BW97" s="60">
        <f t="shared" si="48"/>
        <v>0</v>
      </c>
      <c r="BX97" s="61"/>
      <c r="BY97" s="61"/>
      <c r="BZ97" s="63">
        <f t="shared" si="38"/>
        <v>0</v>
      </c>
      <c r="CA97" s="65"/>
      <c r="CB97" s="65"/>
      <c r="CC97" s="65"/>
      <c r="CD97" s="65"/>
      <c r="CE97" s="65"/>
      <c r="CF97" s="65"/>
      <c r="CG97" s="65"/>
      <c r="CH97" s="60">
        <f t="shared" si="28"/>
        <v>0</v>
      </c>
      <c r="CI97" s="61"/>
      <c r="CJ97" s="67"/>
      <c r="CK97" s="67"/>
      <c r="CL97" s="67"/>
      <c r="CM97" s="60">
        <f t="shared" si="29"/>
        <v>0</v>
      </c>
      <c r="CN97" s="62"/>
      <c r="CO97" s="62"/>
      <c r="CP97" s="60">
        <f t="shared" si="39"/>
        <v>0</v>
      </c>
      <c r="CQ97" s="61"/>
      <c r="CR97" s="61"/>
      <c r="CS97" s="61"/>
      <c r="CT97" s="61"/>
      <c r="CU97" s="61"/>
      <c r="CV97" s="60">
        <f t="shared" si="40"/>
        <v>0</v>
      </c>
      <c r="CW97" s="61"/>
      <c r="CX97" s="61"/>
      <c r="CY97" s="61"/>
      <c r="CZ97" s="61"/>
      <c r="DA97" s="61"/>
      <c r="DB97" s="61"/>
      <c r="DC97" s="60">
        <f t="shared" si="41"/>
        <v>0</v>
      </c>
      <c r="DD97" s="68">
        <f t="shared" si="44"/>
        <v>0</v>
      </c>
      <c r="DE97" s="67"/>
      <c r="DF97" s="67">
        <v>26.97</v>
      </c>
      <c r="DG97" s="67">
        <v>36.229999999999997</v>
      </c>
      <c r="DH97" s="69">
        <f t="shared" si="47"/>
        <v>63.199999999999996</v>
      </c>
      <c r="DI97" s="70">
        <f t="shared" si="42"/>
        <v>1437.8899999999999</v>
      </c>
      <c r="DJ97" s="77" t="s">
        <v>86</v>
      </c>
    </row>
    <row r="98" spans="1:114" x14ac:dyDescent="0.25">
      <c r="A98" t="s">
        <v>761</v>
      </c>
      <c r="B98" t="s">
        <v>6</v>
      </c>
      <c r="C98" t="s">
        <v>6</v>
      </c>
      <c r="D98" s="50" t="s">
        <v>762</v>
      </c>
      <c r="E98" s="50" t="s">
        <v>81</v>
      </c>
      <c r="F98" s="50" t="s">
        <v>763</v>
      </c>
      <c r="G98" s="50" t="s">
        <v>764</v>
      </c>
      <c r="H98" s="51" t="e">
        <f>SUMIFS([1]prev!$Q$1:$Q$630,[1]prev!$C$1:$C$630,A98,[1]prev!$E$1:$E$630,F98,[1]prev!$F$1:$F$630,G98)</f>
        <v>#VALUE!</v>
      </c>
      <c r="I98" s="52">
        <v>4429</v>
      </c>
      <c r="J98" s="104" t="s">
        <v>762</v>
      </c>
      <c r="K98" s="54" t="s">
        <v>765</v>
      </c>
      <c r="L98" s="96" t="s">
        <v>6</v>
      </c>
      <c r="M98" s="96" t="s">
        <v>766</v>
      </c>
      <c r="N98" s="96" t="s">
        <v>767</v>
      </c>
      <c r="O98" s="57" t="s">
        <v>269</v>
      </c>
      <c r="P98" s="75">
        <v>7</v>
      </c>
      <c r="Q98" s="60">
        <v>3659.55</v>
      </c>
      <c r="R98" s="60"/>
      <c r="S98" s="61"/>
      <c r="T98" s="61"/>
      <c r="U98" s="60">
        <f t="shared" si="43"/>
        <v>0</v>
      </c>
      <c r="V98" s="61"/>
      <c r="W98" s="61"/>
      <c r="X98" s="60">
        <f t="shared" si="45"/>
        <v>0</v>
      </c>
      <c r="Y98" s="61"/>
      <c r="Z98" s="61"/>
      <c r="AA98" s="60">
        <f t="shared" si="31"/>
        <v>0</v>
      </c>
      <c r="AB98" s="61"/>
      <c r="AC98" s="61"/>
      <c r="AD98" s="62"/>
      <c r="AE98" s="61"/>
      <c r="AF98" s="61"/>
      <c r="AG98" s="63">
        <f t="shared" si="32"/>
        <v>0</v>
      </c>
      <c r="AH98" s="61"/>
      <c r="AI98" s="61"/>
      <c r="AJ98" s="61"/>
      <c r="AK98" s="61"/>
      <c r="AL98" s="61"/>
      <c r="AM98" s="61"/>
      <c r="AN98" s="61"/>
      <c r="AO98" s="60">
        <f t="shared" si="33"/>
        <v>0</v>
      </c>
      <c r="AP98" s="61"/>
      <c r="AQ98" s="61"/>
      <c r="AR98" s="61"/>
      <c r="AS98" s="61"/>
      <c r="AT98" s="61"/>
      <c r="AU98" s="61"/>
      <c r="AV98" s="61"/>
      <c r="AW98" s="60">
        <f t="shared" si="34"/>
        <v>0</v>
      </c>
      <c r="AX98" s="61"/>
      <c r="AY98" s="61"/>
      <c r="AZ98" s="61"/>
      <c r="BA98" s="61"/>
      <c r="BB98" s="61"/>
      <c r="BC98" s="61"/>
      <c r="BD98" s="61"/>
      <c r="BE98" s="60">
        <f t="shared" si="35"/>
        <v>0</v>
      </c>
      <c r="BF98" s="60">
        <f t="shared" si="36"/>
        <v>0</v>
      </c>
      <c r="BG98" s="61"/>
      <c r="BH98" s="61"/>
      <c r="BI98" s="61"/>
      <c r="BJ98" s="61"/>
      <c r="BK98" s="61"/>
      <c r="BL98" s="61"/>
      <c r="BM98" s="61"/>
      <c r="BN98" s="61"/>
      <c r="BO98" s="60">
        <f t="shared" si="49"/>
        <v>0</v>
      </c>
      <c r="BP98" s="61">
        <v>73.566666666666663</v>
      </c>
      <c r="BQ98" s="61">
        <v>73.566666666666663</v>
      </c>
      <c r="BR98" s="61">
        <v>73.566666666666663</v>
      </c>
      <c r="BS98" s="61">
        <v>73.566666666666663</v>
      </c>
      <c r="BT98" s="61">
        <v>73.566666666666663</v>
      </c>
      <c r="BU98" s="61">
        <v>73.566666666666663</v>
      </c>
      <c r="BV98" s="61">
        <v>73.566666666666663</v>
      </c>
      <c r="BW98" s="60">
        <f t="shared" si="48"/>
        <v>514.9666666666667</v>
      </c>
      <c r="BX98" s="61"/>
      <c r="BY98" s="61"/>
      <c r="BZ98" s="63">
        <f t="shared" si="38"/>
        <v>0</v>
      </c>
      <c r="CA98" s="65"/>
      <c r="CB98" s="65"/>
      <c r="CC98" s="65"/>
      <c r="CD98" s="65"/>
      <c r="CE98" s="65"/>
      <c r="CF98" s="65"/>
      <c r="CG98" s="65"/>
      <c r="CH98" s="60">
        <f t="shared" si="28"/>
        <v>0</v>
      </c>
      <c r="CI98" s="61"/>
      <c r="CJ98" s="67"/>
      <c r="CK98" s="67"/>
      <c r="CL98" s="67"/>
      <c r="CM98" s="60">
        <f t="shared" si="29"/>
        <v>0</v>
      </c>
      <c r="CN98" s="62"/>
      <c r="CO98" s="62"/>
      <c r="CP98" s="60">
        <f t="shared" si="39"/>
        <v>0</v>
      </c>
      <c r="CQ98" s="61"/>
      <c r="CR98" s="61"/>
      <c r="CS98" s="61"/>
      <c r="CT98" s="61"/>
      <c r="CU98" s="61"/>
      <c r="CV98" s="60">
        <f t="shared" si="40"/>
        <v>0</v>
      </c>
      <c r="CW98" s="61"/>
      <c r="CX98" s="61"/>
      <c r="CY98" s="61"/>
      <c r="CZ98" s="61"/>
      <c r="DA98" s="61"/>
      <c r="DB98" s="61"/>
      <c r="DC98" s="60">
        <f t="shared" si="41"/>
        <v>0</v>
      </c>
      <c r="DD98" s="68">
        <f t="shared" si="44"/>
        <v>0</v>
      </c>
      <c r="DE98" s="67"/>
      <c r="DF98" s="67">
        <v>116.8</v>
      </c>
      <c r="DG98" s="67">
        <v>43.48</v>
      </c>
      <c r="DH98" s="69">
        <f t="shared" si="47"/>
        <v>160.28</v>
      </c>
      <c r="DI98" s="70">
        <f t="shared" si="42"/>
        <v>2984.3033333333333</v>
      </c>
      <c r="DJ98" s="77" t="s">
        <v>86</v>
      </c>
    </row>
    <row r="99" spans="1:114" x14ac:dyDescent="0.25">
      <c r="A99" t="s">
        <v>768</v>
      </c>
      <c r="B99" t="s">
        <v>6</v>
      </c>
      <c r="C99" t="s">
        <v>6</v>
      </c>
      <c r="D99" t="s">
        <v>769</v>
      </c>
      <c r="E99" s="50" t="s">
        <v>770</v>
      </c>
      <c r="F99" s="50" t="s">
        <v>771</v>
      </c>
      <c r="G99" s="50" t="s">
        <v>772</v>
      </c>
      <c r="H99" s="51" t="e">
        <f>SUMIFS([1]prev!$Q$1:$Q$630,[1]prev!$C$1:$C$630,A99,[1]prev!$E$1:$E$630,F99,[1]prev!$F$1:$F$630,G99)</f>
        <v>#VALUE!</v>
      </c>
      <c r="I99" s="52">
        <v>4504</v>
      </c>
      <c r="J99" s="104" t="s">
        <v>769</v>
      </c>
      <c r="K99" s="79" t="s">
        <v>773</v>
      </c>
      <c r="L99" s="96" t="s">
        <v>6</v>
      </c>
      <c r="M99" s="96" t="s">
        <v>774</v>
      </c>
      <c r="N99" s="96" t="s">
        <v>775</v>
      </c>
      <c r="O99" s="57" t="s">
        <v>269</v>
      </c>
      <c r="P99" s="117">
        <v>7</v>
      </c>
      <c r="Q99" s="60">
        <v>2350.88</v>
      </c>
      <c r="R99" s="60"/>
      <c r="S99" s="61"/>
      <c r="T99" s="61"/>
      <c r="U99" s="60">
        <f t="shared" si="43"/>
        <v>0</v>
      </c>
      <c r="V99" s="61"/>
      <c r="W99" s="61"/>
      <c r="X99" s="60">
        <f t="shared" si="45"/>
        <v>0</v>
      </c>
      <c r="Y99" s="61"/>
      <c r="Z99" s="61"/>
      <c r="AA99" s="60">
        <f t="shared" si="31"/>
        <v>0</v>
      </c>
      <c r="AB99" s="61"/>
      <c r="AC99" s="61"/>
      <c r="AD99" s="61"/>
      <c r="AE99" s="61"/>
      <c r="AF99" s="61"/>
      <c r="AG99" s="60">
        <f t="shared" si="32"/>
        <v>0</v>
      </c>
      <c r="AH99" s="61"/>
      <c r="AI99" s="61"/>
      <c r="AJ99" s="61"/>
      <c r="AK99" s="61"/>
      <c r="AL99" s="61"/>
      <c r="AM99" s="61"/>
      <c r="AN99" s="61"/>
      <c r="AO99" s="60">
        <f t="shared" si="33"/>
        <v>0</v>
      </c>
      <c r="AP99" s="61"/>
      <c r="AQ99" s="61"/>
      <c r="AR99" s="61"/>
      <c r="AS99" s="61"/>
      <c r="AT99" s="61"/>
      <c r="AU99" s="61"/>
      <c r="AV99" s="61"/>
      <c r="AW99" s="60">
        <f t="shared" si="34"/>
        <v>0</v>
      </c>
      <c r="AX99" s="61"/>
      <c r="AY99" s="61"/>
      <c r="AZ99" s="61"/>
      <c r="BA99" s="61"/>
      <c r="BB99" s="61"/>
      <c r="BC99" s="61"/>
      <c r="BD99" s="61"/>
      <c r="BE99" s="60">
        <f t="shared" si="35"/>
        <v>0</v>
      </c>
      <c r="BF99" s="60">
        <f t="shared" si="36"/>
        <v>0</v>
      </c>
      <c r="BG99" s="61"/>
      <c r="BH99" s="61"/>
      <c r="BI99" s="61"/>
      <c r="BJ99" s="61"/>
      <c r="BK99" s="61"/>
      <c r="BL99" s="61"/>
      <c r="BM99" s="61"/>
      <c r="BN99" s="61"/>
      <c r="BO99" s="60">
        <f t="shared" ref="BO99:BO112" si="50">SUM(BG99:BN99)</f>
        <v>0</v>
      </c>
      <c r="BP99" s="61"/>
      <c r="BQ99" s="61"/>
      <c r="BR99" s="61"/>
      <c r="BS99" s="61"/>
      <c r="BT99" s="61"/>
      <c r="BU99" s="61"/>
      <c r="BV99" s="61"/>
      <c r="BW99" s="60">
        <f t="shared" si="48"/>
        <v>0</v>
      </c>
      <c r="BX99" s="61"/>
      <c r="BY99" s="61"/>
      <c r="BZ99" s="63">
        <f t="shared" si="38"/>
        <v>0</v>
      </c>
      <c r="CA99" s="65"/>
      <c r="CB99" s="65"/>
      <c r="CC99" s="65"/>
      <c r="CD99" s="65"/>
      <c r="CE99" s="65"/>
      <c r="CF99" s="65"/>
      <c r="CG99" s="65"/>
      <c r="CH99" s="60">
        <f t="shared" si="28"/>
        <v>0</v>
      </c>
      <c r="CI99" s="61"/>
      <c r="CJ99" s="67"/>
      <c r="CK99" s="67"/>
      <c r="CL99" s="67"/>
      <c r="CM99" s="60">
        <f t="shared" si="29"/>
        <v>0</v>
      </c>
      <c r="CN99" s="61"/>
      <c r="CO99" s="61"/>
      <c r="CP99" s="60">
        <f t="shared" si="39"/>
        <v>0</v>
      </c>
      <c r="CQ99" s="61"/>
      <c r="CR99" s="61"/>
      <c r="CS99" s="61"/>
      <c r="CT99" s="61"/>
      <c r="CU99" s="61"/>
      <c r="CV99" s="60">
        <f t="shared" si="40"/>
        <v>0</v>
      </c>
      <c r="CW99" s="61"/>
      <c r="CX99" s="61"/>
      <c r="CY99" s="61"/>
      <c r="CZ99" s="61"/>
      <c r="DA99" s="61"/>
      <c r="DB99" s="61"/>
      <c r="DC99" s="60">
        <f t="shared" si="41"/>
        <v>0</v>
      </c>
      <c r="DD99" s="68">
        <f t="shared" si="44"/>
        <v>0</v>
      </c>
      <c r="DE99" s="67"/>
      <c r="DF99" s="67">
        <v>116.8</v>
      </c>
      <c r="DG99" s="67">
        <v>43.48</v>
      </c>
      <c r="DH99" s="68">
        <f t="shared" si="47"/>
        <v>160.28</v>
      </c>
      <c r="DI99" s="70">
        <f t="shared" si="42"/>
        <v>2190.6</v>
      </c>
      <c r="DJ99" s="77" t="s">
        <v>86</v>
      </c>
    </row>
    <row r="100" spans="1:114" x14ac:dyDescent="0.25">
      <c r="A100" t="s">
        <v>776</v>
      </c>
      <c r="B100" t="s">
        <v>6</v>
      </c>
      <c r="C100" t="s">
        <v>6</v>
      </c>
      <c r="D100" t="s">
        <v>777</v>
      </c>
      <c r="E100" s="50" t="s">
        <v>778</v>
      </c>
      <c r="F100" s="50" t="s">
        <v>779</v>
      </c>
      <c r="G100" s="50" t="s">
        <v>780</v>
      </c>
      <c r="H100" s="51" t="e">
        <f>SUMIFS([1]prev!$Q$1:$Q$630,[1]prev!$C$1:$C$630,A100,[1]prev!$E$1:$E$630,F100,[1]prev!$F$1:$F$630,G100)</f>
        <v>#VALUE!</v>
      </c>
      <c r="I100" s="52">
        <v>4524</v>
      </c>
      <c r="J100" s="104" t="s">
        <v>781</v>
      </c>
      <c r="K100" s="54" t="s">
        <v>782</v>
      </c>
      <c r="L100" s="96" t="s">
        <v>6</v>
      </c>
      <c r="M100" s="96" t="s">
        <v>783</v>
      </c>
      <c r="N100" s="96" t="s">
        <v>784</v>
      </c>
      <c r="O100" s="57" t="s">
        <v>269</v>
      </c>
      <c r="P100" s="117">
        <v>7</v>
      </c>
      <c r="Q100" s="60">
        <v>2784.14</v>
      </c>
      <c r="R100" s="60"/>
      <c r="S100" s="61"/>
      <c r="T100" s="61"/>
      <c r="U100" s="60">
        <f t="shared" si="43"/>
        <v>0</v>
      </c>
      <c r="V100" s="61"/>
      <c r="W100" s="61"/>
      <c r="X100" s="60">
        <f t="shared" ref="X100:X112" si="51">SUM(V100:W100)</f>
        <v>0</v>
      </c>
      <c r="Y100" s="61"/>
      <c r="Z100" s="61"/>
      <c r="AA100" s="60">
        <f t="shared" si="31"/>
        <v>0</v>
      </c>
      <c r="AB100" s="61"/>
      <c r="AC100" s="61"/>
      <c r="AD100" s="61"/>
      <c r="AE100" s="61"/>
      <c r="AF100" s="61"/>
      <c r="AG100" s="60">
        <f t="shared" si="32"/>
        <v>0</v>
      </c>
      <c r="AH100" s="61"/>
      <c r="AI100" s="61"/>
      <c r="AJ100" s="61"/>
      <c r="AK100" s="61"/>
      <c r="AL100" s="61"/>
      <c r="AM100" s="61"/>
      <c r="AN100" s="61"/>
      <c r="AO100" s="60">
        <f t="shared" si="33"/>
        <v>0</v>
      </c>
      <c r="AP100" s="61"/>
      <c r="AQ100" s="61"/>
      <c r="AR100" s="61"/>
      <c r="AS100" s="61"/>
      <c r="AT100" s="61"/>
      <c r="AU100" s="61"/>
      <c r="AV100" s="61"/>
      <c r="AW100" s="60">
        <f t="shared" si="34"/>
        <v>0</v>
      </c>
      <c r="AX100" s="61"/>
      <c r="AY100" s="61"/>
      <c r="AZ100" s="61"/>
      <c r="BA100" s="61"/>
      <c r="BB100" s="61"/>
      <c r="BC100" s="61"/>
      <c r="BD100" s="61"/>
      <c r="BE100" s="60">
        <f t="shared" si="35"/>
        <v>0</v>
      </c>
      <c r="BF100" s="60">
        <f t="shared" si="36"/>
        <v>0</v>
      </c>
      <c r="BG100" s="61"/>
      <c r="BH100" s="61"/>
      <c r="BI100" s="61"/>
      <c r="BJ100" s="61"/>
      <c r="BK100" s="61"/>
      <c r="BL100" s="61"/>
      <c r="BM100" s="61"/>
      <c r="BN100" s="61"/>
      <c r="BO100" s="60">
        <f t="shared" si="50"/>
        <v>0</v>
      </c>
      <c r="BP100" s="61"/>
      <c r="BQ100" s="61"/>
      <c r="BR100" s="61"/>
      <c r="BS100" s="61"/>
      <c r="BT100" s="61"/>
      <c r="BU100" s="61"/>
      <c r="BV100" s="61"/>
      <c r="BW100" s="60">
        <f t="shared" si="48"/>
        <v>0</v>
      </c>
      <c r="BX100" s="61"/>
      <c r="BY100" s="61"/>
      <c r="BZ100" s="63">
        <f t="shared" si="38"/>
        <v>0</v>
      </c>
      <c r="CA100" s="65"/>
      <c r="CB100" s="65"/>
      <c r="CC100" s="65"/>
      <c r="CD100" s="65"/>
      <c r="CE100" s="65"/>
      <c r="CF100" s="65"/>
      <c r="CG100" s="65"/>
      <c r="CH100" s="60">
        <f t="shared" si="28"/>
        <v>0</v>
      </c>
      <c r="CI100" s="61"/>
      <c r="CJ100" s="67"/>
      <c r="CK100" s="67"/>
      <c r="CL100" s="67"/>
      <c r="CM100" s="60">
        <f t="shared" si="29"/>
        <v>0</v>
      </c>
      <c r="CN100" s="61"/>
      <c r="CO100" s="61"/>
      <c r="CP100" s="60">
        <f t="shared" si="39"/>
        <v>0</v>
      </c>
      <c r="CQ100" s="61"/>
      <c r="CR100" s="61"/>
      <c r="CS100" s="61"/>
      <c r="CT100" s="61"/>
      <c r="CU100" s="61"/>
      <c r="CV100" s="60">
        <f t="shared" si="40"/>
        <v>0</v>
      </c>
      <c r="CW100" s="61"/>
      <c r="CX100" s="61"/>
      <c r="CY100" s="61"/>
      <c r="CZ100" s="61"/>
      <c r="DA100" s="61"/>
      <c r="DB100" s="61"/>
      <c r="DC100" s="60">
        <f t="shared" si="41"/>
        <v>0</v>
      </c>
      <c r="DD100" s="68">
        <f t="shared" si="44"/>
        <v>0</v>
      </c>
      <c r="DE100" s="67"/>
      <c r="DF100" s="67">
        <v>116.8</v>
      </c>
      <c r="DG100" s="67">
        <v>43.48</v>
      </c>
      <c r="DH100" s="68">
        <f t="shared" si="47"/>
        <v>160.28</v>
      </c>
      <c r="DI100" s="70">
        <f t="shared" si="42"/>
        <v>2623.8599999999997</v>
      </c>
      <c r="DJ100" s="77" t="s">
        <v>86</v>
      </c>
    </row>
    <row r="101" spans="1:114" x14ac:dyDescent="0.25">
      <c r="A101" t="s">
        <v>785</v>
      </c>
      <c r="B101" t="s">
        <v>6</v>
      </c>
      <c r="C101" t="s">
        <v>6</v>
      </c>
      <c r="D101" t="s">
        <v>786</v>
      </c>
      <c r="E101" s="50" t="s">
        <v>787</v>
      </c>
      <c r="F101" s="50" t="s">
        <v>788</v>
      </c>
      <c r="G101" s="50" t="s">
        <v>789</v>
      </c>
      <c r="H101" s="51" t="e">
        <f>SUMIFS([1]prev!$Q$1:$Q$630,[1]prev!$C$1:$C$630,A101,[1]prev!$E$1:$E$630,F101,[1]prev!$F$1:$F$630,G101)</f>
        <v>#VALUE!</v>
      </c>
      <c r="I101" s="118">
        <v>4567</v>
      </c>
      <c r="J101" s="104" t="s">
        <v>786</v>
      </c>
      <c r="K101" s="101" t="s">
        <v>790</v>
      </c>
      <c r="L101" s="96" t="s">
        <v>6</v>
      </c>
      <c r="M101" s="96" t="s">
        <v>791</v>
      </c>
      <c r="N101" s="96" t="s">
        <v>792</v>
      </c>
      <c r="O101" s="57" t="s">
        <v>269</v>
      </c>
      <c r="P101" s="117">
        <v>7</v>
      </c>
      <c r="Q101" s="60">
        <v>1786.32</v>
      </c>
      <c r="R101" s="60"/>
      <c r="S101" s="61"/>
      <c r="T101" s="61"/>
      <c r="U101" s="60">
        <f t="shared" si="43"/>
        <v>0</v>
      </c>
      <c r="V101" s="61"/>
      <c r="W101" s="61"/>
      <c r="X101" s="60">
        <f t="shared" si="51"/>
        <v>0</v>
      </c>
      <c r="Y101" s="61"/>
      <c r="Z101" s="61"/>
      <c r="AA101" s="60">
        <f t="shared" si="31"/>
        <v>0</v>
      </c>
      <c r="AB101" s="61"/>
      <c r="AC101" s="61"/>
      <c r="AD101" s="61"/>
      <c r="AE101" s="61"/>
      <c r="AF101" s="61"/>
      <c r="AG101" s="60">
        <f t="shared" si="32"/>
        <v>0</v>
      </c>
      <c r="AH101" s="61"/>
      <c r="AI101" s="61"/>
      <c r="AJ101" s="61"/>
      <c r="AK101" s="61"/>
      <c r="AL101" s="61"/>
      <c r="AM101" s="61"/>
      <c r="AN101" s="61"/>
      <c r="AO101" s="60">
        <f t="shared" si="33"/>
        <v>0</v>
      </c>
      <c r="AP101" s="61"/>
      <c r="AQ101" s="61"/>
      <c r="AR101" s="61"/>
      <c r="AS101" s="61"/>
      <c r="AT101" s="61"/>
      <c r="AU101" s="61"/>
      <c r="AV101" s="61"/>
      <c r="AW101" s="60">
        <f t="shared" si="34"/>
        <v>0</v>
      </c>
      <c r="AX101" s="61"/>
      <c r="AY101" s="61"/>
      <c r="AZ101" s="61"/>
      <c r="BA101" s="61"/>
      <c r="BB101" s="61"/>
      <c r="BC101" s="61"/>
      <c r="BD101" s="61"/>
      <c r="BE101" s="60">
        <f t="shared" si="35"/>
        <v>0</v>
      </c>
      <c r="BF101" s="60">
        <f t="shared" si="36"/>
        <v>0</v>
      </c>
      <c r="BG101" s="61"/>
      <c r="BH101" s="61"/>
      <c r="BI101" s="61"/>
      <c r="BJ101" s="61"/>
      <c r="BK101" s="61"/>
      <c r="BL101" s="61"/>
      <c r="BM101" s="61"/>
      <c r="BN101" s="61"/>
      <c r="BO101" s="60">
        <f t="shared" si="50"/>
        <v>0</v>
      </c>
      <c r="BP101" s="61"/>
      <c r="BQ101" s="61"/>
      <c r="BR101" s="61"/>
      <c r="BS101" s="61"/>
      <c r="BT101" s="61"/>
      <c r="BU101" s="61"/>
      <c r="BV101" s="61"/>
      <c r="BW101" s="60">
        <f t="shared" si="48"/>
        <v>0</v>
      </c>
      <c r="BX101" s="61"/>
      <c r="BY101" s="61"/>
      <c r="BZ101" s="63">
        <f t="shared" si="38"/>
        <v>0</v>
      </c>
      <c r="CA101" s="65"/>
      <c r="CB101" s="65"/>
      <c r="CC101" s="65"/>
      <c r="CD101" s="65"/>
      <c r="CE101" s="65"/>
      <c r="CF101" s="65"/>
      <c r="CG101" s="65"/>
      <c r="CH101" s="60">
        <f t="shared" si="28"/>
        <v>0</v>
      </c>
      <c r="CI101" s="61"/>
      <c r="CJ101" s="67"/>
      <c r="CK101" s="67"/>
      <c r="CL101" s="67"/>
      <c r="CM101" s="60">
        <f t="shared" si="29"/>
        <v>0</v>
      </c>
      <c r="CN101" s="61"/>
      <c r="CO101" s="61"/>
      <c r="CP101" s="60">
        <f t="shared" si="39"/>
        <v>0</v>
      </c>
      <c r="CQ101" s="61"/>
      <c r="CR101" s="61"/>
      <c r="CS101" s="61"/>
      <c r="CT101" s="61"/>
      <c r="CU101" s="61"/>
      <c r="CV101" s="60">
        <f t="shared" si="40"/>
        <v>0</v>
      </c>
      <c r="CW101" s="61"/>
      <c r="CX101" s="61"/>
      <c r="CY101" s="61"/>
      <c r="CZ101" s="61"/>
      <c r="DA101" s="61"/>
      <c r="DB101" s="61"/>
      <c r="DC101" s="60">
        <f t="shared" si="41"/>
        <v>0</v>
      </c>
      <c r="DD101" s="68">
        <f t="shared" si="44"/>
        <v>0</v>
      </c>
      <c r="DE101" s="67"/>
      <c r="DF101" s="67">
        <v>116.8</v>
      </c>
      <c r="DG101" s="67">
        <v>43.48</v>
      </c>
      <c r="DH101" s="68">
        <f t="shared" si="47"/>
        <v>160.28</v>
      </c>
      <c r="DI101" s="70">
        <f t="shared" si="42"/>
        <v>1626.04</v>
      </c>
      <c r="DJ101" s="77" t="s">
        <v>86</v>
      </c>
    </row>
    <row r="102" spans="1:114" x14ac:dyDescent="0.25">
      <c r="A102" t="s">
        <v>793</v>
      </c>
      <c r="B102" t="s">
        <v>6</v>
      </c>
      <c r="C102" t="s">
        <v>6</v>
      </c>
      <c r="D102" t="s">
        <v>794</v>
      </c>
      <c r="E102" s="50" t="s">
        <v>795</v>
      </c>
      <c r="F102" s="50" t="s">
        <v>796</v>
      </c>
      <c r="G102" s="50" t="s">
        <v>797</v>
      </c>
      <c r="H102" s="51" t="e">
        <f>SUMIFS([1]prev!$Q$1:$Q$630,[1]prev!$C$1:$C$630,A102,[1]prev!$E$1:$E$630,F102,[1]prev!$F$1:$F$630,G102)</f>
        <v>#VALUE!</v>
      </c>
      <c r="I102" s="118">
        <v>4591</v>
      </c>
      <c r="J102" s="104" t="s">
        <v>794</v>
      </c>
      <c r="K102" s="99" t="s">
        <v>798</v>
      </c>
      <c r="L102" s="96" t="s">
        <v>799</v>
      </c>
      <c r="M102" s="96" t="s">
        <v>800</v>
      </c>
      <c r="N102" s="96" t="s">
        <v>801</v>
      </c>
      <c r="O102" s="57" t="s">
        <v>93</v>
      </c>
      <c r="P102" s="117">
        <v>7</v>
      </c>
      <c r="Q102" s="60">
        <v>1759.99</v>
      </c>
      <c r="R102" s="60"/>
      <c r="S102" s="61"/>
      <c r="T102" s="61"/>
      <c r="U102" s="60">
        <f t="shared" si="43"/>
        <v>0</v>
      </c>
      <c r="V102" s="61"/>
      <c r="W102" s="61"/>
      <c r="X102" s="60">
        <f t="shared" si="51"/>
        <v>0</v>
      </c>
      <c r="Y102" s="61"/>
      <c r="Z102" s="61"/>
      <c r="AA102" s="60">
        <f t="shared" si="31"/>
        <v>0</v>
      </c>
      <c r="AB102" s="61"/>
      <c r="AC102" s="61"/>
      <c r="AD102" s="61"/>
      <c r="AE102" s="61"/>
      <c r="AF102" s="61"/>
      <c r="AG102" s="60">
        <f t="shared" si="32"/>
        <v>0</v>
      </c>
      <c r="AH102" s="61"/>
      <c r="AI102" s="61"/>
      <c r="AJ102" s="61"/>
      <c r="AK102" s="61"/>
      <c r="AL102" s="61"/>
      <c r="AM102" s="61"/>
      <c r="AN102" s="61"/>
      <c r="AO102" s="60">
        <f t="shared" si="33"/>
        <v>0</v>
      </c>
      <c r="AP102" s="61"/>
      <c r="AQ102" s="61"/>
      <c r="AR102" s="61"/>
      <c r="AS102" s="61"/>
      <c r="AT102" s="61"/>
      <c r="AU102" s="61"/>
      <c r="AV102" s="61"/>
      <c r="AW102" s="60">
        <f t="shared" si="34"/>
        <v>0</v>
      </c>
      <c r="AX102" s="61"/>
      <c r="AY102" s="61"/>
      <c r="AZ102" s="61"/>
      <c r="BA102" s="61"/>
      <c r="BB102" s="61"/>
      <c r="BC102" s="61"/>
      <c r="BD102" s="61"/>
      <c r="BE102" s="60">
        <f t="shared" si="35"/>
        <v>0</v>
      </c>
      <c r="BF102" s="60">
        <f t="shared" si="36"/>
        <v>0</v>
      </c>
      <c r="BG102" s="61"/>
      <c r="BH102" s="61">
        <v>249.23</v>
      </c>
      <c r="BI102" s="61"/>
      <c r="BJ102" s="61"/>
      <c r="BK102" s="61"/>
      <c r="BL102" s="61"/>
      <c r="BM102" s="61"/>
      <c r="BN102" s="61"/>
      <c r="BO102" s="60">
        <f t="shared" si="50"/>
        <v>249.23</v>
      </c>
      <c r="BP102" s="61"/>
      <c r="BQ102" s="61"/>
      <c r="BR102" s="61"/>
      <c r="BS102" s="61"/>
      <c r="BT102" s="61"/>
      <c r="BU102" s="61"/>
      <c r="BV102" s="61"/>
      <c r="BW102" s="60">
        <f t="shared" si="48"/>
        <v>0</v>
      </c>
      <c r="BX102" s="61"/>
      <c r="BY102" s="61"/>
      <c r="BZ102" s="63">
        <f t="shared" si="38"/>
        <v>0</v>
      </c>
      <c r="CA102" s="65"/>
      <c r="CB102" s="65"/>
      <c r="CC102" s="65"/>
      <c r="CD102" s="65"/>
      <c r="CE102" s="65"/>
      <c r="CF102" s="65"/>
      <c r="CG102" s="65"/>
      <c r="CH102" s="60">
        <f t="shared" si="28"/>
        <v>0</v>
      </c>
      <c r="CI102" s="61"/>
      <c r="CJ102" s="67"/>
      <c r="CK102" s="67"/>
      <c r="CL102" s="67"/>
      <c r="CM102" s="60">
        <f t="shared" si="29"/>
        <v>0</v>
      </c>
      <c r="CN102" s="61"/>
      <c r="CO102" s="61"/>
      <c r="CP102" s="60">
        <f t="shared" si="39"/>
        <v>0</v>
      </c>
      <c r="CQ102" s="61"/>
      <c r="CR102" s="61"/>
      <c r="CS102" s="61"/>
      <c r="CT102" s="61"/>
      <c r="CU102" s="61"/>
      <c r="CV102" s="60">
        <f t="shared" si="40"/>
        <v>0</v>
      </c>
      <c r="CW102" s="61"/>
      <c r="CX102" s="61"/>
      <c r="CY102" s="61"/>
      <c r="CZ102" s="61"/>
      <c r="DA102" s="61"/>
      <c r="DB102" s="61"/>
      <c r="DC102" s="60">
        <f t="shared" si="41"/>
        <v>0</v>
      </c>
      <c r="DD102" s="68">
        <f t="shared" si="44"/>
        <v>0</v>
      </c>
      <c r="DE102" s="67"/>
      <c r="DF102" s="67">
        <v>26.97</v>
      </c>
      <c r="DG102" s="67">
        <v>36.229999999999997</v>
      </c>
      <c r="DH102" s="68">
        <f t="shared" si="47"/>
        <v>63.199999999999996</v>
      </c>
      <c r="DI102" s="119">
        <f t="shared" si="42"/>
        <v>1447.56</v>
      </c>
      <c r="DJ102" s="77" t="s">
        <v>86</v>
      </c>
    </row>
    <row r="103" spans="1:114" x14ac:dyDescent="0.25">
      <c r="A103" t="s">
        <v>802</v>
      </c>
      <c r="B103" t="s">
        <v>6</v>
      </c>
      <c r="C103" t="s">
        <v>6</v>
      </c>
      <c r="D103" t="s">
        <v>803</v>
      </c>
      <c r="E103" s="50" t="s">
        <v>804</v>
      </c>
      <c r="F103" s="50" t="s">
        <v>6</v>
      </c>
      <c r="G103" s="50" t="s">
        <v>6</v>
      </c>
      <c r="H103" s="51" t="e">
        <f>SUMIFS([1]prev!$Q$1:$Q$630,[1]prev!$C$1:$C$630,A103,[1]prev!$E$1:$E$630,F103,[1]prev!$F$1:$F$630,G103)</f>
        <v>#VALUE!</v>
      </c>
      <c r="I103" s="118">
        <v>4610</v>
      </c>
      <c r="J103" s="106" t="s">
        <v>805</v>
      </c>
      <c r="K103" s="114" t="s">
        <v>698</v>
      </c>
      <c r="L103" s="96" t="s">
        <v>6</v>
      </c>
      <c r="M103" s="96" t="s">
        <v>806</v>
      </c>
      <c r="N103" s="96" t="s">
        <v>807</v>
      </c>
      <c r="O103" s="57" t="s">
        <v>269</v>
      </c>
      <c r="P103" s="117">
        <v>7</v>
      </c>
      <c r="Q103" s="107">
        <v>1744.6</v>
      </c>
      <c r="R103" s="60"/>
      <c r="S103" s="61"/>
      <c r="T103" s="61"/>
      <c r="U103" s="60">
        <f t="shared" si="43"/>
        <v>0</v>
      </c>
      <c r="V103" s="61"/>
      <c r="W103" s="61"/>
      <c r="X103" s="60">
        <f t="shared" si="51"/>
        <v>0</v>
      </c>
      <c r="Y103" s="61"/>
      <c r="Z103" s="61"/>
      <c r="AA103" s="60">
        <f t="shared" si="31"/>
        <v>0</v>
      </c>
      <c r="AB103" s="61"/>
      <c r="AC103" s="61"/>
      <c r="AD103" s="61"/>
      <c r="AE103" s="61"/>
      <c r="AF103" s="61"/>
      <c r="AG103" s="60">
        <f t="shared" si="32"/>
        <v>0</v>
      </c>
      <c r="AH103" s="61"/>
      <c r="AI103" s="61"/>
      <c r="AJ103" s="61"/>
      <c r="AK103" s="61"/>
      <c r="AL103" s="61"/>
      <c r="AM103" s="61"/>
      <c r="AN103" s="61"/>
      <c r="AO103" s="60">
        <f t="shared" si="33"/>
        <v>0</v>
      </c>
      <c r="AP103" s="61"/>
      <c r="AQ103" s="61"/>
      <c r="AR103" s="61"/>
      <c r="AS103" s="61"/>
      <c r="AT103" s="61"/>
      <c r="AU103" s="61"/>
      <c r="AV103" s="61"/>
      <c r="AW103" s="60">
        <f t="shared" si="34"/>
        <v>0</v>
      </c>
      <c r="AX103" s="61"/>
      <c r="AY103" s="61"/>
      <c r="AZ103" s="61"/>
      <c r="BA103" s="61"/>
      <c r="BB103" s="61"/>
      <c r="BC103" s="61"/>
      <c r="BD103" s="61"/>
      <c r="BE103" s="60">
        <f t="shared" si="35"/>
        <v>0</v>
      </c>
      <c r="BF103" s="60">
        <f t="shared" si="36"/>
        <v>0</v>
      </c>
      <c r="BG103" s="61"/>
      <c r="BH103" s="61"/>
      <c r="BI103" s="61"/>
      <c r="BJ103" s="61"/>
      <c r="BK103" s="61"/>
      <c r="BL103" s="61"/>
      <c r="BM103" s="61"/>
      <c r="BN103" s="61"/>
      <c r="BO103" s="60">
        <f t="shared" si="50"/>
        <v>0</v>
      </c>
      <c r="BP103" s="61"/>
      <c r="BQ103" s="61"/>
      <c r="BR103" s="61"/>
      <c r="BS103" s="61"/>
      <c r="BT103" s="61"/>
      <c r="BU103" s="61"/>
      <c r="BV103" s="61"/>
      <c r="BW103" s="60">
        <f t="shared" si="48"/>
        <v>0</v>
      </c>
      <c r="BX103" s="61"/>
      <c r="BY103" s="61"/>
      <c r="BZ103" s="63">
        <f t="shared" si="38"/>
        <v>0</v>
      </c>
      <c r="CA103" s="65"/>
      <c r="CB103" s="65"/>
      <c r="CC103" s="65"/>
      <c r="CD103" s="65"/>
      <c r="CE103" s="65"/>
      <c r="CF103" s="65"/>
      <c r="CG103" s="65"/>
      <c r="CH103" s="60">
        <f t="shared" si="28"/>
        <v>0</v>
      </c>
      <c r="CI103" s="61"/>
      <c r="CJ103" s="67"/>
      <c r="CK103" s="67"/>
      <c r="CL103" s="67"/>
      <c r="CM103" s="60">
        <f t="shared" si="29"/>
        <v>0</v>
      </c>
      <c r="CN103" s="61"/>
      <c r="CO103" s="61"/>
      <c r="CP103" s="60">
        <f t="shared" si="39"/>
        <v>0</v>
      </c>
      <c r="CQ103" s="61"/>
      <c r="CR103" s="61"/>
      <c r="CS103" s="61"/>
      <c r="CT103" s="61"/>
      <c r="CU103" s="61"/>
      <c r="CV103" s="60">
        <f t="shared" si="40"/>
        <v>0</v>
      </c>
      <c r="CW103" s="61"/>
      <c r="CX103" s="61"/>
      <c r="CY103" s="61"/>
      <c r="CZ103" s="61"/>
      <c r="DA103" s="61"/>
      <c r="DB103" s="61"/>
      <c r="DC103" s="60">
        <f t="shared" si="41"/>
        <v>0</v>
      </c>
      <c r="DD103" s="68">
        <f t="shared" si="44"/>
        <v>0</v>
      </c>
      <c r="DE103" s="67"/>
      <c r="DF103" s="67">
        <v>116.8</v>
      </c>
      <c r="DG103" s="67">
        <v>43.48</v>
      </c>
      <c r="DH103" s="68">
        <f t="shared" si="47"/>
        <v>160.28</v>
      </c>
      <c r="DI103" s="119">
        <f t="shared" si="42"/>
        <v>1584.32</v>
      </c>
      <c r="DJ103" s="71" t="s">
        <v>698</v>
      </c>
    </row>
    <row r="104" spans="1:114" x14ac:dyDescent="0.25">
      <c r="A104" t="s">
        <v>808</v>
      </c>
      <c r="B104" t="s">
        <v>6</v>
      </c>
      <c r="C104" t="s">
        <v>6</v>
      </c>
      <c r="D104" t="s">
        <v>809</v>
      </c>
      <c r="E104" s="50" t="s">
        <v>190</v>
      </c>
      <c r="F104" s="50" t="s">
        <v>6</v>
      </c>
      <c r="G104" s="50" t="s">
        <v>6</v>
      </c>
      <c r="H104" s="51" t="e">
        <f>SUMIFS([1]prev!$Q$1:$Q$630,[1]prev!$C$1:$C$630,A104,[1]prev!$E$1:$E$630,F104,[1]prev!$F$1:$F$630,G104)</f>
        <v>#VALUE!</v>
      </c>
      <c r="I104" s="118">
        <v>4632</v>
      </c>
      <c r="J104" s="106" t="s">
        <v>810</v>
      </c>
      <c r="K104" s="89" t="s">
        <v>191</v>
      </c>
      <c r="L104" s="96" t="s">
        <v>6</v>
      </c>
      <c r="M104" s="96" t="s">
        <v>811</v>
      </c>
      <c r="N104" s="96" t="s">
        <v>812</v>
      </c>
      <c r="O104" s="57" t="s">
        <v>269</v>
      </c>
      <c r="P104" s="117">
        <v>7</v>
      </c>
      <c r="Q104" s="59">
        <v>1800</v>
      </c>
      <c r="R104" s="60"/>
      <c r="S104" s="61"/>
      <c r="T104" s="61"/>
      <c r="U104" s="60">
        <f t="shared" si="43"/>
        <v>0</v>
      </c>
      <c r="V104" s="61"/>
      <c r="W104" s="61"/>
      <c r="X104" s="60">
        <f t="shared" si="51"/>
        <v>0</v>
      </c>
      <c r="Y104" s="61"/>
      <c r="Z104" s="61"/>
      <c r="AA104" s="60">
        <f t="shared" si="31"/>
        <v>0</v>
      </c>
      <c r="AB104" s="61"/>
      <c r="AC104" s="61"/>
      <c r="AD104" s="61"/>
      <c r="AE104" s="61"/>
      <c r="AF104" s="61"/>
      <c r="AG104" s="60">
        <f t="shared" si="32"/>
        <v>0</v>
      </c>
      <c r="AH104" s="61"/>
      <c r="AI104" s="61"/>
      <c r="AJ104" s="61"/>
      <c r="AK104" s="61"/>
      <c r="AL104" s="61"/>
      <c r="AM104" s="61"/>
      <c r="AN104" s="61"/>
      <c r="AO104" s="60">
        <f t="shared" si="33"/>
        <v>0</v>
      </c>
      <c r="AP104" s="61"/>
      <c r="AQ104" s="61"/>
      <c r="AR104" s="61"/>
      <c r="AS104" s="61"/>
      <c r="AT104" s="61"/>
      <c r="AU104" s="61"/>
      <c r="AV104" s="61"/>
      <c r="AW104" s="60">
        <f t="shared" si="34"/>
        <v>0</v>
      </c>
      <c r="AX104" s="61"/>
      <c r="AY104" s="61"/>
      <c r="AZ104" s="61"/>
      <c r="BA104" s="61"/>
      <c r="BB104" s="61"/>
      <c r="BC104" s="61"/>
      <c r="BD104" s="61"/>
      <c r="BE104" s="60">
        <f t="shared" si="35"/>
        <v>0</v>
      </c>
      <c r="BF104" s="60">
        <f t="shared" si="36"/>
        <v>0</v>
      </c>
      <c r="BG104" s="61"/>
      <c r="BH104" s="61"/>
      <c r="BI104" s="61"/>
      <c r="BJ104" s="61"/>
      <c r="BK104" s="61"/>
      <c r="BL104" s="61"/>
      <c r="BM104" s="61"/>
      <c r="BN104" s="61"/>
      <c r="BO104" s="60">
        <f t="shared" si="50"/>
        <v>0</v>
      </c>
      <c r="BP104" s="61"/>
      <c r="BQ104" s="61"/>
      <c r="BR104" s="61"/>
      <c r="BS104" s="61"/>
      <c r="BT104" s="61"/>
      <c r="BU104" s="61"/>
      <c r="BV104" s="61"/>
      <c r="BW104" s="60">
        <f t="shared" si="48"/>
        <v>0</v>
      </c>
      <c r="BX104" s="61"/>
      <c r="BY104" s="61"/>
      <c r="BZ104" s="63">
        <f t="shared" si="38"/>
        <v>0</v>
      </c>
      <c r="CA104" s="65"/>
      <c r="CB104" s="65"/>
      <c r="CC104" s="65"/>
      <c r="CD104" s="65"/>
      <c r="CE104" s="65"/>
      <c r="CF104" s="65"/>
      <c r="CG104" s="65"/>
      <c r="CH104" s="60">
        <f t="shared" si="28"/>
        <v>0</v>
      </c>
      <c r="CI104" s="61"/>
      <c r="CJ104" s="67"/>
      <c r="CK104" s="67"/>
      <c r="CL104" s="67"/>
      <c r="CM104" s="60">
        <f t="shared" si="29"/>
        <v>0</v>
      </c>
      <c r="CN104" s="61"/>
      <c r="CO104" s="61"/>
      <c r="CP104" s="60">
        <f t="shared" si="39"/>
        <v>0</v>
      </c>
      <c r="CQ104" s="61"/>
      <c r="CR104" s="61"/>
      <c r="CS104" s="61"/>
      <c r="CT104" s="61"/>
      <c r="CU104" s="61"/>
      <c r="CV104" s="60">
        <f t="shared" si="40"/>
        <v>0</v>
      </c>
      <c r="CW104" s="61"/>
      <c r="CX104" s="61"/>
      <c r="CY104" s="61"/>
      <c r="CZ104" s="61"/>
      <c r="DA104" s="61"/>
      <c r="DB104" s="61"/>
      <c r="DC104" s="60">
        <f t="shared" si="41"/>
        <v>0</v>
      </c>
      <c r="DD104" s="68">
        <f t="shared" si="44"/>
        <v>0</v>
      </c>
      <c r="DE104" s="67"/>
      <c r="DF104" s="67">
        <v>116.8</v>
      </c>
      <c r="DG104" s="67">
        <v>43.48</v>
      </c>
      <c r="DH104" s="68">
        <f t="shared" si="47"/>
        <v>160.28</v>
      </c>
      <c r="DI104" s="119">
        <f t="shared" si="42"/>
        <v>1639.72</v>
      </c>
      <c r="DJ104" s="77" t="s">
        <v>191</v>
      </c>
    </row>
    <row r="105" spans="1:114" x14ac:dyDescent="0.25">
      <c r="A105" s="50" t="s">
        <v>813</v>
      </c>
      <c r="B105" t="s">
        <v>6</v>
      </c>
      <c r="C105" t="s">
        <v>6</v>
      </c>
      <c r="D105" t="s">
        <v>814</v>
      </c>
      <c r="E105" s="50" t="s">
        <v>815</v>
      </c>
      <c r="F105" s="50" t="s">
        <v>816</v>
      </c>
      <c r="G105" s="50" t="s">
        <v>817</v>
      </c>
      <c r="H105" s="51" t="e">
        <f>SUMIFS([1]prev!$Q$1:$Q$630,[1]prev!$C$1:$C$630,A105,[1]prev!$E$1:$E$630,F105,[1]prev!$F$1:$F$630,G105)</f>
        <v>#VALUE!</v>
      </c>
      <c r="I105" s="118">
        <v>4651</v>
      </c>
      <c r="J105" s="104" t="s">
        <v>818</v>
      </c>
      <c r="K105" s="101" t="s">
        <v>819</v>
      </c>
      <c r="L105" s="96" t="s">
        <v>6</v>
      </c>
      <c r="M105" s="96" t="s">
        <v>820</v>
      </c>
      <c r="N105" s="96" t="s">
        <v>821</v>
      </c>
      <c r="O105" s="57" t="s">
        <v>269</v>
      </c>
      <c r="P105" s="117">
        <v>7</v>
      </c>
      <c r="Q105" s="60">
        <v>2500</v>
      </c>
      <c r="R105" s="60"/>
      <c r="S105" s="61"/>
      <c r="T105" s="61"/>
      <c r="U105" s="60">
        <f t="shared" si="43"/>
        <v>0</v>
      </c>
      <c r="V105" s="61"/>
      <c r="W105" s="61"/>
      <c r="X105" s="60">
        <f t="shared" si="51"/>
        <v>0</v>
      </c>
      <c r="Y105" s="61"/>
      <c r="Z105" s="61"/>
      <c r="AA105" s="60">
        <f t="shared" si="31"/>
        <v>0</v>
      </c>
      <c r="AB105" s="61"/>
      <c r="AC105" s="61"/>
      <c r="AD105" s="61"/>
      <c r="AE105" s="61"/>
      <c r="AF105" s="61"/>
      <c r="AG105" s="60">
        <f t="shared" si="32"/>
        <v>0</v>
      </c>
      <c r="AH105" s="61"/>
      <c r="AI105" s="61"/>
      <c r="AJ105" s="61"/>
      <c r="AK105" s="61"/>
      <c r="AL105" s="61"/>
      <c r="AM105" s="61"/>
      <c r="AN105" s="61"/>
      <c r="AO105" s="60">
        <f t="shared" si="33"/>
        <v>0</v>
      </c>
      <c r="AP105" s="61"/>
      <c r="AQ105" s="61"/>
      <c r="AR105" s="61"/>
      <c r="AS105" s="61"/>
      <c r="AT105" s="61"/>
      <c r="AU105" s="61"/>
      <c r="AV105" s="61"/>
      <c r="AW105" s="60">
        <f t="shared" si="34"/>
        <v>0</v>
      </c>
      <c r="AX105" s="61"/>
      <c r="AY105" s="61"/>
      <c r="AZ105" s="61"/>
      <c r="BA105" s="61"/>
      <c r="BB105" s="61"/>
      <c r="BC105" s="61"/>
      <c r="BD105" s="61"/>
      <c r="BE105" s="60">
        <f t="shared" si="35"/>
        <v>0</v>
      </c>
      <c r="BF105" s="60">
        <f t="shared" si="36"/>
        <v>0</v>
      </c>
      <c r="BG105" s="61"/>
      <c r="BH105" s="61"/>
      <c r="BI105" s="61"/>
      <c r="BJ105" s="61"/>
      <c r="BK105" s="61"/>
      <c r="BL105" s="61"/>
      <c r="BM105" s="61"/>
      <c r="BN105" s="61"/>
      <c r="BO105" s="60">
        <f t="shared" si="50"/>
        <v>0</v>
      </c>
      <c r="BP105" s="61"/>
      <c r="BQ105" s="61"/>
      <c r="BR105" s="61"/>
      <c r="BS105" s="61"/>
      <c r="BT105" s="61"/>
      <c r="BU105" s="61"/>
      <c r="BV105" s="61"/>
      <c r="BW105" s="60">
        <f t="shared" si="48"/>
        <v>0</v>
      </c>
      <c r="BX105" s="61"/>
      <c r="BY105" s="61"/>
      <c r="BZ105" s="63">
        <f t="shared" si="38"/>
        <v>0</v>
      </c>
      <c r="CA105" s="65"/>
      <c r="CB105" s="65"/>
      <c r="CC105" s="65"/>
      <c r="CD105" s="65"/>
      <c r="CE105" s="65"/>
      <c r="CF105" s="65"/>
      <c r="CG105" s="65"/>
      <c r="CH105" s="60">
        <f t="shared" si="28"/>
        <v>0</v>
      </c>
      <c r="CI105" s="61"/>
      <c r="CJ105" s="67"/>
      <c r="CK105" s="67"/>
      <c r="CL105" s="67"/>
      <c r="CM105" s="60">
        <f t="shared" si="29"/>
        <v>0</v>
      </c>
      <c r="CN105" s="61"/>
      <c r="CO105" s="61"/>
      <c r="CP105" s="60">
        <f t="shared" si="39"/>
        <v>0</v>
      </c>
      <c r="CQ105" s="61"/>
      <c r="CR105" s="61"/>
      <c r="CS105" s="61"/>
      <c r="CT105" s="61"/>
      <c r="CU105" s="61"/>
      <c r="CV105" s="60">
        <f t="shared" si="40"/>
        <v>0</v>
      </c>
      <c r="CW105" s="61"/>
      <c r="CX105" s="61"/>
      <c r="CY105" s="61"/>
      <c r="CZ105" s="61"/>
      <c r="DA105" s="61"/>
      <c r="DB105" s="61"/>
      <c r="DC105" s="60">
        <f t="shared" si="41"/>
        <v>0</v>
      </c>
      <c r="DD105" s="68">
        <f t="shared" si="44"/>
        <v>0</v>
      </c>
      <c r="DE105" s="67"/>
      <c r="DF105" s="67">
        <v>116.8</v>
      </c>
      <c r="DG105" s="67">
        <v>43.48</v>
      </c>
      <c r="DH105" s="68">
        <f t="shared" si="47"/>
        <v>160.28</v>
      </c>
      <c r="DI105" s="119">
        <f t="shared" si="42"/>
        <v>2339.7199999999998</v>
      </c>
      <c r="DJ105" s="77" t="s">
        <v>86</v>
      </c>
    </row>
    <row r="106" spans="1:114" x14ac:dyDescent="0.25">
      <c r="A106" s="50" t="s">
        <v>6</v>
      </c>
      <c r="B106" t="s">
        <v>6</v>
      </c>
      <c r="C106" t="s">
        <v>6</v>
      </c>
      <c r="D106" t="s">
        <v>822</v>
      </c>
      <c r="E106" s="50" t="s">
        <v>823</v>
      </c>
      <c r="F106" s="50" t="s">
        <v>6</v>
      </c>
      <c r="G106" s="50" t="s">
        <v>6</v>
      </c>
      <c r="H106" s="51" t="e">
        <f>SUMIFS([1]prev!$Q$1:$Q$630,[1]prev!$C$1:$C$630,A106,[1]prev!$E$1:$E$630,F106,[1]prev!$F$1:$F$630,G106)</f>
        <v>#VALUE!</v>
      </c>
      <c r="I106" s="118">
        <v>4660</v>
      </c>
      <c r="J106" s="104" t="s">
        <v>824</v>
      </c>
      <c r="K106" s="73" t="s">
        <v>825</v>
      </c>
      <c r="L106" s="96" t="s">
        <v>6</v>
      </c>
      <c r="M106" s="96" t="s">
        <v>826</v>
      </c>
      <c r="N106" s="96" t="s">
        <v>827</v>
      </c>
      <c r="O106" s="57" t="s">
        <v>269</v>
      </c>
      <c r="P106" s="117">
        <v>7</v>
      </c>
      <c r="Q106" s="60">
        <v>3500</v>
      </c>
      <c r="R106" s="60"/>
      <c r="S106" s="61"/>
      <c r="T106" s="61"/>
      <c r="U106" s="60">
        <f t="shared" si="43"/>
        <v>0</v>
      </c>
      <c r="V106" s="61"/>
      <c r="W106" s="61"/>
      <c r="X106" s="60">
        <f t="shared" si="51"/>
        <v>0</v>
      </c>
      <c r="Y106" s="61"/>
      <c r="Z106" s="61"/>
      <c r="AA106" s="60">
        <f t="shared" si="31"/>
        <v>0</v>
      </c>
      <c r="AB106" s="61"/>
      <c r="AC106" s="61"/>
      <c r="AD106" s="61"/>
      <c r="AE106" s="61"/>
      <c r="AF106" s="61"/>
      <c r="AG106" s="60">
        <f t="shared" si="32"/>
        <v>0</v>
      </c>
      <c r="AH106" s="61"/>
      <c r="AI106" s="61"/>
      <c r="AJ106" s="61"/>
      <c r="AK106" s="61"/>
      <c r="AL106" s="61"/>
      <c r="AM106" s="61"/>
      <c r="AN106" s="61"/>
      <c r="AO106" s="60">
        <f t="shared" si="33"/>
        <v>0</v>
      </c>
      <c r="AP106" s="61"/>
      <c r="AQ106" s="61"/>
      <c r="AR106" s="61"/>
      <c r="AS106" s="61"/>
      <c r="AT106" s="61"/>
      <c r="AU106" s="61"/>
      <c r="AV106" s="61"/>
      <c r="AW106" s="60">
        <f t="shared" si="34"/>
        <v>0</v>
      </c>
      <c r="AX106" s="61"/>
      <c r="AY106" s="61"/>
      <c r="AZ106" s="61"/>
      <c r="BA106" s="61"/>
      <c r="BB106" s="61"/>
      <c r="BC106" s="61"/>
      <c r="BD106" s="61"/>
      <c r="BE106" s="60">
        <f t="shared" si="35"/>
        <v>0</v>
      </c>
      <c r="BF106" s="60">
        <f t="shared" si="36"/>
        <v>0</v>
      </c>
      <c r="BG106" s="61"/>
      <c r="BH106" s="61"/>
      <c r="BI106" s="61"/>
      <c r="BJ106" s="61"/>
      <c r="BK106" s="61"/>
      <c r="BL106" s="61"/>
      <c r="BM106" s="61"/>
      <c r="BN106" s="61"/>
      <c r="BO106" s="60">
        <f t="shared" si="50"/>
        <v>0</v>
      </c>
      <c r="BP106" s="61"/>
      <c r="BQ106" s="61"/>
      <c r="BR106" s="61"/>
      <c r="BS106" s="61"/>
      <c r="BT106" s="61"/>
      <c r="BU106" s="61"/>
      <c r="BV106" s="61"/>
      <c r="BW106" s="60">
        <f t="shared" si="48"/>
        <v>0</v>
      </c>
      <c r="BX106" s="61"/>
      <c r="BY106" s="61"/>
      <c r="BZ106" s="63">
        <f t="shared" si="38"/>
        <v>0</v>
      </c>
      <c r="CA106" s="65">
        <v>33.203278688524591</v>
      </c>
      <c r="CB106" s="65">
        <v>33.203278688524591</v>
      </c>
      <c r="CC106" s="65">
        <v>33.203278688524591</v>
      </c>
      <c r="CD106" s="65">
        <v>33.203278688524591</v>
      </c>
      <c r="CE106" s="65">
        <v>33.203278688524591</v>
      </c>
      <c r="CF106" s="65">
        <v>33.203278688524591</v>
      </c>
      <c r="CG106" s="65">
        <v>33.203278688524591</v>
      </c>
      <c r="CH106" s="60">
        <f t="shared" si="28"/>
        <v>232.42295081967214</v>
      </c>
      <c r="CI106" s="61"/>
      <c r="CJ106" s="67"/>
      <c r="CK106" s="67"/>
      <c r="CL106" s="67"/>
      <c r="CM106" s="60">
        <f t="shared" si="29"/>
        <v>0</v>
      </c>
      <c r="CN106" s="61"/>
      <c r="CO106" s="61"/>
      <c r="CP106" s="60">
        <f t="shared" si="39"/>
        <v>0</v>
      </c>
      <c r="CQ106" s="61"/>
      <c r="CR106" s="61"/>
      <c r="CS106" s="61"/>
      <c r="CT106" s="61"/>
      <c r="CU106" s="61"/>
      <c r="CV106" s="60">
        <f t="shared" si="40"/>
        <v>0</v>
      </c>
      <c r="CW106" s="61"/>
      <c r="CX106" s="61"/>
      <c r="CY106" s="61"/>
      <c r="CZ106" s="61"/>
      <c r="DA106" s="61"/>
      <c r="DB106" s="61"/>
      <c r="DC106" s="60">
        <f t="shared" si="41"/>
        <v>0</v>
      </c>
      <c r="DD106" s="68">
        <f t="shared" si="44"/>
        <v>0</v>
      </c>
      <c r="DE106" s="67"/>
      <c r="DF106" s="67">
        <v>118.32</v>
      </c>
      <c r="DG106" s="67">
        <v>43.83</v>
      </c>
      <c r="DH106" s="68">
        <f t="shared" si="47"/>
        <v>162.14999999999998</v>
      </c>
      <c r="DI106" s="119">
        <f t="shared" si="42"/>
        <v>3105.4270491803277</v>
      </c>
      <c r="DJ106" s="77" t="s">
        <v>94</v>
      </c>
    </row>
    <row r="107" spans="1:114" x14ac:dyDescent="0.25">
      <c r="A107" s="50" t="s">
        <v>828</v>
      </c>
      <c r="B107" t="s">
        <v>6</v>
      </c>
      <c r="C107" t="s">
        <v>6</v>
      </c>
      <c r="D107" t="s">
        <v>829</v>
      </c>
      <c r="E107" s="50" t="s">
        <v>830</v>
      </c>
      <c r="F107" s="50" t="s">
        <v>831</v>
      </c>
      <c r="G107" s="50" t="s">
        <v>832</v>
      </c>
      <c r="H107" s="51" t="e">
        <f>SUMIFS([1]prev!$Q$1:$Q$630,[1]prev!$C$1:$C$630,A107,[1]prev!$E$1:$E$630,F107,[1]prev!$F$1:$F$630,G107)</f>
        <v>#VALUE!</v>
      </c>
      <c r="I107" s="118">
        <v>4662</v>
      </c>
      <c r="J107" s="104" t="s">
        <v>829</v>
      </c>
      <c r="K107" s="54" t="s">
        <v>833</v>
      </c>
      <c r="L107" s="96" t="s">
        <v>6</v>
      </c>
      <c r="M107" s="96" t="s">
        <v>834</v>
      </c>
      <c r="N107" s="96" t="s">
        <v>835</v>
      </c>
      <c r="O107" s="57" t="s">
        <v>269</v>
      </c>
      <c r="P107" s="117">
        <v>7</v>
      </c>
      <c r="Q107" s="60">
        <v>2500</v>
      </c>
      <c r="R107" s="60"/>
      <c r="S107" s="61"/>
      <c r="T107" s="61"/>
      <c r="U107" s="60">
        <f t="shared" si="43"/>
        <v>0</v>
      </c>
      <c r="V107" s="61"/>
      <c r="W107" s="61"/>
      <c r="X107" s="60">
        <f t="shared" si="51"/>
        <v>0</v>
      </c>
      <c r="Y107" s="61"/>
      <c r="Z107" s="61"/>
      <c r="AA107" s="60">
        <f t="shared" si="31"/>
        <v>0</v>
      </c>
      <c r="AB107" s="61"/>
      <c r="AC107" s="61"/>
      <c r="AD107" s="61"/>
      <c r="AE107" s="61"/>
      <c r="AF107" s="61"/>
      <c r="AG107" s="60">
        <f t="shared" si="32"/>
        <v>0</v>
      </c>
      <c r="AH107" s="61"/>
      <c r="AI107" s="61"/>
      <c r="AJ107" s="61"/>
      <c r="AK107" s="61"/>
      <c r="AL107" s="61"/>
      <c r="AM107" s="61"/>
      <c r="AN107" s="61"/>
      <c r="AO107" s="60">
        <f t="shared" si="33"/>
        <v>0</v>
      </c>
      <c r="AP107" s="61"/>
      <c r="AQ107" s="61"/>
      <c r="AR107" s="61"/>
      <c r="AS107" s="61"/>
      <c r="AT107" s="61"/>
      <c r="AU107" s="61"/>
      <c r="AV107" s="61"/>
      <c r="AW107" s="60">
        <f t="shared" si="34"/>
        <v>0</v>
      </c>
      <c r="AX107" s="61"/>
      <c r="AY107" s="61"/>
      <c r="AZ107" s="61"/>
      <c r="BA107" s="61"/>
      <c r="BB107" s="61"/>
      <c r="BC107" s="61"/>
      <c r="BD107" s="61"/>
      <c r="BE107" s="60">
        <f t="shared" si="35"/>
        <v>0</v>
      </c>
      <c r="BF107" s="60">
        <f t="shared" si="36"/>
        <v>0</v>
      </c>
      <c r="BG107" s="61"/>
      <c r="BH107" s="61"/>
      <c r="BI107" s="61"/>
      <c r="BJ107" s="61"/>
      <c r="BK107" s="61"/>
      <c r="BL107" s="61"/>
      <c r="BM107" s="61"/>
      <c r="BN107" s="61"/>
      <c r="BO107" s="60">
        <f t="shared" si="50"/>
        <v>0</v>
      </c>
      <c r="BP107" s="61"/>
      <c r="BQ107" s="61"/>
      <c r="BR107" s="61"/>
      <c r="BS107" s="61"/>
      <c r="BT107" s="61"/>
      <c r="BU107" s="61"/>
      <c r="BV107" s="61"/>
      <c r="BW107" s="60">
        <f t="shared" si="48"/>
        <v>0</v>
      </c>
      <c r="BX107" s="61"/>
      <c r="BY107" s="61"/>
      <c r="BZ107" s="63">
        <f t="shared" si="38"/>
        <v>0</v>
      </c>
      <c r="CA107" s="65"/>
      <c r="CB107" s="65"/>
      <c r="CC107" s="65"/>
      <c r="CD107" s="65"/>
      <c r="CE107" s="65"/>
      <c r="CF107" s="65"/>
      <c r="CG107" s="65"/>
      <c r="CH107" s="60">
        <f t="shared" si="28"/>
        <v>0</v>
      </c>
      <c r="CI107" s="61"/>
      <c r="CJ107" s="67"/>
      <c r="CK107" s="67"/>
      <c r="CL107" s="67"/>
      <c r="CM107" s="60">
        <f t="shared" si="29"/>
        <v>0</v>
      </c>
      <c r="CN107" s="61"/>
      <c r="CO107" s="61"/>
      <c r="CP107" s="60">
        <f t="shared" si="39"/>
        <v>0</v>
      </c>
      <c r="CQ107" s="61"/>
      <c r="CR107" s="61"/>
      <c r="CS107" s="61"/>
      <c r="CT107" s="61"/>
      <c r="CU107" s="61"/>
      <c r="CV107" s="60">
        <f t="shared" si="40"/>
        <v>0</v>
      </c>
      <c r="CW107" s="61"/>
      <c r="CX107" s="61"/>
      <c r="CY107" s="61"/>
      <c r="CZ107" s="61"/>
      <c r="DA107" s="61"/>
      <c r="DB107" s="61"/>
      <c r="DC107" s="60">
        <f t="shared" si="41"/>
        <v>0</v>
      </c>
      <c r="DD107" s="68">
        <f t="shared" si="44"/>
        <v>0</v>
      </c>
      <c r="DE107" s="67"/>
      <c r="DF107" s="67">
        <v>116.8</v>
      </c>
      <c r="DG107" s="67">
        <v>43.48</v>
      </c>
      <c r="DH107" s="68">
        <f t="shared" si="47"/>
        <v>160.28</v>
      </c>
      <c r="DI107" s="119">
        <f t="shared" si="42"/>
        <v>2339.7199999999998</v>
      </c>
      <c r="DJ107" s="77" t="s">
        <v>86</v>
      </c>
    </row>
    <row r="108" spans="1:114" x14ac:dyDescent="0.25">
      <c r="A108" s="50" t="s">
        <v>6</v>
      </c>
      <c r="B108" t="s">
        <v>6</v>
      </c>
      <c r="C108" t="s">
        <v>6</v>
      </c>
      <c r="D108" t="s">
        <v>836</v>
      </c>
      <c r="E108" s="50" t="s">
        <v>697</v>
      </c>
      <c r="F108" s="50" t="s">
        <v>6</v>
      </c>
      <c r="G108" s="50" t="s">
        <v>6</v>
      </c>
      <c r="H108" s="51" t="e">
        <f>SUMIFS([1]prev!$Q$1:$Q$630,[1]prev!$C$1:$C$630,A108,[1]prev!$E$1:$E$630,F108,[1]prev!$F$1:$F$630,G108)</f>
        <v>#VALUE!</v>
      </c>
      <c r="I108" s="118">
        <v>4673</v>
      </c>
      <c r="J108" s="106" t="s">
        <v>836</v>
      </c>
      <c r="K108" s="114" t="s">
        <v>698</v>
      </c>
      <c r="L108" s="96" t="s">
        <v>837</v>
      </c>
      <c r="M108" s="96" t="s">
        <v>838</v>
      </c>
      <c r="N108" s="96" t="s">
        <v>839</v>
      </c>
      <c r="O108" s="57" t="s">
        <v>93</v>
      </c>
      <c r="P108" s="117">
        <v>7</v>
      </c>
      <c r="Q108" s="107">
        <v>1744.6</v>
      </c>
      <c r="R108" s="60"/>
      <c r="S108" s="61"/>
      <c r="T108" s="61"/>
      <c r="U108" s="60">
        <f t="shared" si="43"/>
        <v>0</v>
      </c>
      <c r="V108" s="61"/>
      <c r="W108" s="61"/>
      <c r="X108" s="60">
        <f t="shared" si="51"/>
        <v>0</v>
      </c>
      <c r="Y108" s="61"/>
      <c r="Z108" s="61"/>
      <c r="AA108" s="60">
        <f t="shared" si="31"/>
        <v>0</v>
      </c>
      <c r="AB108" s="61"/>
      <c r="AC108" s="61"/>
      <c r="AD108" s="61"/>
      <c r="AE108" s="61"/>
      <c r="AF108" s="61"/>
      <c r="AG108" s="60">
        <f t="shared" si="32"/>
        <v>0</v>
      </c>
      <c r="AH108" s="61"/>
      <c r="AI108" s="61"/>
      <c r="AJ108" s="61"/>
      <c r="AK108" s="61"/>
      <c r="AL108" s="61"/>
      <c r="AM108" s="61"/>
      <c r="AN108" s="61"/>
      <c r="AO108" s="60">
        <f t="shared" si="33"/>
        <v>0</v>
      </c>
      <c r="AP108" s="61"/>
      <c r="AQ108" s="61"/>
      <c r="AR108" s="61"/>
      <c r="AS108" s="61"/>
      <c r="AT108" s="61"/>
      <c r="AU108" s="61"/>
      <c r="AV108" s="61"/>
      <c r="AW108" s="60">
        <f t="shared" si="34"/>
        <v>0</v>
      </c>
      <c r="AX108" s="61"/>
      <c r="AY108" s="61"/>
      <c r="AZ108" s="61"/>
      <c r="BA108" s="61"/>
      <c r="BB108" s="61"/>
      <c r="BC108" s="61"/>
      <c r="BD108" s="61"/>
      <c r="BE108" s="60">
        <f t="shared" si="35"/>
        <v>0</v>
      </c>
      <c r="BF108" s="60">
        <f t="shared" si="36"/>
        <v>0</v>
      </c>
      <c r="BG108" s="61"/>
      <c r="BH108" s="61"/>
      <c r="BI108" s="61"/>
      <c r="BJ108" s="61"/>
      <c r="BK108" s="61"/>
      <c r="BL108" s="61"/>
      <c r="BM108" s="61"/>
      <c r="BN108" s="61"/>
      <c r="BO108" s="60">
        <f t="shared" si="50"/>
        <v>0</v>
      </c>
      <c r="BP108" s="61"/>
      <c r="BQ108" s="61"/>
      <c r="BR108" s="61"/>
      <c r="BS108" s="61"/>
      <c r="BT108" s="61"/>
      <c r="BU108" s="61"/>
      <c r="BV108" s="61"/>
      <c r="BW108" s="60">
        <f t="shared" si="48"/>
        <v>0</v>
      </c>
      <c r="BX108" s="61"/>
      <c r="BY108" s="61"/>
      <c r="BZ108" s="63">
        <f t="shared" si="38"/>
        <v>0</v>
      </c>
      <c r="CA108" s="65"/>
      <c r="CB108" s="65"/>
      <c r="CC108" s="65"/>
      <c r="CD108" s="65"/>
      <c r="CE108" s="65"/>
      <c r="CF108" s="65"/>
      <c r="CG108" s="65"/>
      <c r="CH108" s="60">
        <f t="shared" si="28"/>
        <v>0</v>
      </c>
      <c r="CI108" s="61"/>
      <c r="CJ108" s="67"/>
      <c r="CK108" s="67"/>
      <c r="CL108" s="67"/>
      <c r="CM108" s="60">
        <f t="shared" si="29"/>
        <v>0</v>
      </c>
      <c r="CN108" s="61"/>
      <c r="CO108" s="61"/>
      <c r="CP108" s="60">
        <f t="shared" si="39"/>
        <v>0</v>
      </c>
      <c r="CQ108" s="61"/>
      <c r="CR108" s="61"/>
      <c r="CS108" s="61"/>
      <c r="CT108" s="61"/>
      <c r="CU108" s="61"/>
      <c r="CV108" s="60">
        <f t="shared" si="40"/>
        <v>0</v>
      </c>
      <c r="CW108" s="61"/>
      <c r="CX108" s="61"/>
      <c r="CY108" s="61"/>
      <c r="CZ108" s="61"/>
      <c r="DA108" s="61"/>
      <c r="DB108" s="61"/>
      <c r="DC108" s="60">
        <f t="shared" si="41"/>
        <v>0</v>
      </c>
      <c r="DD108" s="68">
        <f t="shared" si="44"/>
        <v>0</v>
      </c>
      <c r="DE108" s="67"/>
      <c r="DF108" s="67">
        <v>116.8</v>
      </c>
      <c r="DG108" s="67">
        <v>43.48</v>
      </c>
      <c r="DH108" s="68">
        <f t="shared" si="47"/>
        <v>160.28</v>
      </c>
      <c r="DI108" s="119">
        <f t="shared" si="42"/>
        <v>1584.32</v>
      </c>
      <c r="DJ108" s="71" t="s">
        <v>698</v>
      </c>
    </row>
    <row r="109" spans="1:114" x14ac:dyDescent="0.25">
      <c r="A109" s="50" t="s">
        <v>6</v>
      </c>
      <c r="B109" t="s">
        <v>6</v>
      </c>
      <c r="C109" t="s">
        <v>6</v>
      </c>
      <c r="D109" t="s">
        <v>840</v>
      </c>
      <c r="E109" s="50" t="s">
        <v>841</v>
      </c>
      <c r="F109" s="50">
        <v>0</v>
      </c>
      <c r="G109" s="50">
        <v>0</v>
      </c>
      <c r="H109" s="51" t="e">
        <f>SUMIFS([1]prev!$Q$1:$Q$630,[1]prev!$C$1:$C$630,A109,[1]prev!$E$1:$E$630,F109,[1]prev!$F$1:$F$630,G109)</f>
        <v>#VALUE!</v>
      </c>
      <c r="I109" s="118">
        <v>4677</v>
      </c>
      <c r="J109" s="104" t="s">
        <v>842</v>
      </c>
      <c r="K109" s="54" t="s">
        <v>843</v>
      </c>
      <c r="L109" s="96" t="s">
        <v>6</v>
      </c>
      <c r="M109" s="120" t="s">
        <v>6</v>
      </c>
      <c r="N109" s="120" t="s">
        <v>6</v>
      </c>
      <c r="O109" s="121" t="s">
        <v>93</v>
      </c>
      <c r="P109" s="117">
        <v>7</v>
      </c>
      <c r="Q109" s="60">
        <v>2500</v>
      </c>
      <c r="R109" s="60"/>
      <c r="S109" s="61"/>
      <c r="T109" s="61"/>
      <c r="U109" s="60">
        <f t="shared" si="43"/>
        <v>0</v>
      </c>
      <c r="V109" s="61"/>
      <c r="W109" s="61"/>
      <c r="X109" s="60">
        <f t="shared" si="51"/>
        <v>0</v>
      </c>
      <c r="Y109" s="61"/>
      <c r="Z109" s="61"/>
      <c r="AA109" s="60">
        <f t="shared" si="31"/>
        <v>0</v>
      </c>
      <c r="AB109" s="61"/>
      <c r="AC109" s="61"/>
      <c r="AD109" s="61"/>
      <c r="AE109" s="61"/>
      <c r="AF109" s="61"/>
      <c r="AG109" s="60">
        <f t="shared" si="32"/>
        <v>0</v>
      </c>
      <c r="AH109" s="61"/>
      <c r="AI109" s="61"/>
      <c r="AJ109" s="61"/>
      <c r="AK109" s="61"/>
      <c r="AL109" s="61"/>
      <c r="AM109" s="61"/>
      <c r="AN109" s="61"/>
      <c r="AO109" s="60">
        <f t="shared" si="33"/>
        <v>0</v>
      </c>
      <c r="AP109" s="61"/>
      <c r="AQ109" s="61"/>
      <c r="AR109" s="61"/>
      <c r="AS109" s="61"/>
      <c r="AT109" s="61"/>
      <c r="AU109" s="61"/>
      <c r="AV109" s="61"/>
      <c r="AW109" s="60">
        <f t="shared" si="34"/>
        <v>0</v>
      </c>
      <c r="AX109" s="61"/>
      <c r="AY109" s="61"/>
      <c r="AZ109" s="61"/>
      <c r="BA109" s="61"/>
      <c r="BB109" s="61"/>
      <c r="BC109" s="61"/>
      <c r="BD109" s="61"/>
      <c r="BE109" s="60">
        <f t="shared" si="35"/>
        <v>0</v>
      </c>
      <c r="BF109" s="60">
        <f t="shared" si="36"/>
        <v>0</v>
      </c>
      <c r="BG109" s="61"/>
      <c r="BH109" s="61"/>
      <c r="BI109" s="61"/>
      <c r="BJ109" s="61"/>
      <c r="BK109" s="61"/>
      <c r="BL109" s="61"/>
      <c r="BM109" s="61"/>
      <c r="BN109" s="61"/>
      <c r="BO109" s="60">
        <f t="shared" si="50"/>
        <v>0</v>
      </c>
      <c r="BP109" s="61"/>
      <c r="BQ109" s="61"/>
      <c r="BR109" s="61"/>
      <c r="BS109" s="61"/>
      <c r="BT109" s="61"/>
      <c r="BU109" s="61"/>
      <c r="BV109" s="61"/>
      <c r="BW109" s="60">
        <f t="shared" si="48"/>
        <v>0</v>
      </c>
      <c r="BX109" s="61"/>
      <c r="BY109" s="61"/>
      <c r="BZ109" s="63">
        <f t="shared" si="38"/>
        <v>0</v>
      </c>
      <c r="CA109" s="65"/>
      <c r="CB109" s="65"/>
      <c r="CC109" s="65"/>
      <c r="CD109" s="65"/>
      <c r="CE109" s="65"/>
      <c r="CF109" s="65"/>
      <c r="CG109" s="65"/>
      <c r="CH109" s="60">
        <f t="shared" si="28"/>
        <v>0</v>
      </c>
      <c r="CI109" s="61"/>
      <c r="CJ109" s="67"/>
      <c r="CK109" s="67"/>
      <c r="CL109" s="67"/>
      <c r="CM109" s="60">
        <f t="shared" si="29"/>
        <v>0</v>
      </c>
      <c r="CN109" s="61"/>
      <c r="CO109" s="61"/>
      <c r="CP109" s="60">
        <f t="shared" si="39"/>
        <v>0</v>
      </c>
      <c r="CQ109" s="61"/>
      <c r="CR109" s="61"/>
      <c r="CS109" s="61"/>
      <c r="CT109" s="61"/>
      <c r="CU109" s="61"/>
      <c r="CV109" s="60">
        <f t="shared" si="40"/>
        <v>0</v>
      </c>
      <c r="CW109" s="61"/>
      <c r="CX109" s="61"/>
      <c r="CY109" s="61"/>
      <c r="CZ109" s="61"/>
      <c r="DA109" s="61"/>
      <c r="DB109" s="61"/>
      <c r="DC109" s="60">
        <f t="shared" si="41"/>
        <v>0</v>
      </c>
      <c r="DD109" s="68">
        <f t="shared" si="44"/>
        <v>0</v>
      </c>
      <c r="DE109" s="67"/>
      <c r="DF109" s="67">
        <v>116.8</v>
      </c>
      <c r="DG109" s="67">
        <v>43.48</v>
      </c>
      <c r="DH109" s="68">
        <f t="shared" si="47"/>
        <v>160.28</v>
      </c>
      <c r="DI109" s="119">
        <f t="shared" si="42"/>
        <v>2339.7199999999998</v>
      </c>
      <c r="DJ109" s="71" t="s">
        <v>86</v>
      </c>
    </row>
    <row r="110" spans="1:114" x14ac:dyDescent="0.25">
      <c r="A110" s="50" t="s">
        <v>844</v>
      </c>
      <c r="B110" t="s">
        <v>6</v>
      </c>
      <c r="C110" t="s">
        <v>6</v>
      </c>
      <c r="D110" t="s">
        <v>845</v>
      </c>
      <c r="E110" s="50" t="s">
        <v>384</v>
      </c>
      <c r="F110" s="50" t="s">
        <v>469</v>
      </c>
      <c r="G110" s="50" t="s">
        <v>846</v>
      </c>
      <c r="H110" s="51" t="e">
        <f>SUMIFS([1]prev!$Q$1:$Q$630,[1]prev!$C$1:$C$630,A110,[1]prev!$E$1:$E$630,F110,[1]prev!$F$1:$F$630,G110)</f>
        <v>#VALUE!</v>
      </c>
      <c r="I110" s="118">
        <v>4232</v>
      </c>
      <c r="J110" s="104" t="s">
        <v>845</v>
      </c>
      <c r="K110" s="54" t="s">
        <v>385</v>
      </c>
      <c r="L110" s="96" t="s">
        <v>6</v>
      </c>
      <c r="M110" s="96" t="s">
        <v>847</v>
      </c>
      <c r="N110" s="96" t="s">
        <v>848</v>
      </c>
      <c r="O110" s="57" t="s">
        <v>269</v>
      </c>
      <c r="P110" s="117">
        <v>7</v>
      </c>
      <c r="Q110" s="60">
        <v>2807.92</v>
      </c>
      <c r="R110" s="60"/>
      <c r="S110" s="61"/>
      <c r="T110" s="61"/>
      <c r="U110" s="60">
        <f>SUM(S110:T110)</f>
        <v>0</v>
      </c>
      <c r="V110" s="61"/>
      <c r="W110" s="61"/>
      <c r="X110" s="60">
        <f t="shared" si="51"/>
        <v>0</v>
      </c>
      <c r="Y110" s="61"/>
      <c r="Z110" s="61"/>
      <c r="AA110" s="60">
        <f t="shared" si="31"/>
        <v>0</v>
      </c>
      <c r="AB110" s="61"/>
      <c r="AC110" s="61"/>
      <c r="AD110" s="61"/>
      <c r="AE110" s="61"/>
      <c r="AF110" s="61"/>
      <c r="AG110" s="60">
        <f t="shared" si="32"/>
        <v>0</v>
      </c>
      <c r="AH110" s="61"/>
      <c r="AI110" s="61"/>
      <c r="AJ110" s="61"/>
      <c r="AK110" s="61"/>
      <c r="AL110" s="61"/>
      <c r="AM110" s="61"/>
      <c r="AN110" s="61"/>
      <c r="AO110" s="60">
        <f t="shared" si="33"/>
        <v>0</v>
      </c>
      <c r="AP110" s="61"/>
      <c r="AQ110" s="61"/>
      <c r="AR110" s="61"/>
      <c r="AS110" s="61"/>
      <c r="AT110" s="61"/>
      <c r="AU110" s="61"/>
      <c r="AV110" s="61"/>
      <c r="AW110" s="60">
        <f t="shared" si="34"/>
        <v>0</v>
      </c>
      <c r="AX110" s="61"/>
      <c r="AY110" s="61"/>
      <c r="AZ110" s="61"/>
      <c r="BA110" s="61"/>
      <c r="BB110" s="61"/>
      <c r="BC110" s="61"/>
      <c r="BD110" s="61"/>
      <c r="BE110" s="60">
        <f t="shared" si="35"/>
        <v>0</v>
      </c>
      <c r="BF110" s="60">
        <f t="shared" si="36"/>
        <v>0</v>
      </c>
      <c r="BG110" s="61"/>
      <c r="BH110" s="61"/>
      <c r="BI110" s="61"/>
      <c r="BJ110" s="61"/>
      <c r="BK110" s="61"/>
      <c r="BL110" s="61"/>
      <c r="BM110" s="61"/>
      <c r="BN110" s="61"/>
      <c r="BO110" s="60">
        <f t="shared" si="50"/>
        <v>0</v>
      </c>
      <c r="BP110" s="61"/>
      <c r="BQ110" s="61"/>
      <c r="BR110" s="61"/>
      <c r="BS110" s="61"/>
      <c r="BT110" s="61"/>
      <c r="BU110" s="61"/>
      <c r="BV110" s="61"/>
      <c r="BW110" s="60">
        <f t="shared" si="48"/>
        <v>0</v>
      </c>
      <c r="BX110" s="61"/>
      <c r="BY110" s="61"/>
      <c r="BZ110" s="63">
        <f t="shared" si="38"/>
        <v>0</v>
      </c>
      <c r="CA110" s="65"/>
      <c r="CB110" s="65"/>
      <c r="CC110" s="65"/>
      <c r="CD110" s="65"/>
      <c r="CE110" s="65"/>
      <c r="CF110" s="65"/>
      <c r="CG110" s="65"/>
      <c r="CH110" s="60">
        <f t="shared" si="28"/>
        <v>0</v>
      </c>
      <c r="CI110" s="61"/>
      <c r="CJ110" s="67"/>
      <c r="CK110" s="67"/>
      <c r="CL110" s="67"/>
      <c r="CM110" s="60">
        <f t="shared" si="29"/>
        <v>0</v>
      </c>
      <c r="CN110" s="61"/>
      <c r="CO110" s="61"/>
      <c r="CP110" s="60">
        <f t="shared" si="39"/>
        <v>0</v>
      </c>
      <c r="CQ110" s="61"/>
      <c r="CR110" s="61"/>
      <c r="CS110" s="61"/>
      <c r="CT110" s="61"/>
      <c r="CU110" s="61"/>
      <c r="CV110" s="60">
        <f t="shared" si="40"/>
        <v>0</v>
      </c>
      <c r="CW110" s="61"/>
      <c r="CX110" s="61"/>
      <c r="CY110" s="61"/>
      <c r="CZ110" s="61"/>
      <c r="DA110" s="61"/>
      <c r="DB110" s="61"/>
      <c r="DC110" s="60">
        <f t="shared" si="41"/>
        <v>0</v>
      </c>
      <c r="DD110" s="68">
        <f t="shared" si="44"/>
        <v>0</v>
      </c>
      <c r="DE110" s="67"/>
      <c r="DF110" s="67">
        <v>116.8</v>
      </c>
      <c r="DG110" s="67">
        <v>43.48</v>
      </c>
      <c r="DH110" s="68">
        <f t="shared" si="47"/>
        <v>160.28</v>
      </c>
      <c r="DI110" s="119">
        <f t="shared" si="42"/>
        <v>2647.64</v>
      </c>
      <c r="DJ110" s="71" t="s">
        <v>86</v>
      </c>
    </row>
    <row r="111" spans="1:114" x14ac:dyDescent="0.25">
      <c r="A111" s="50" t="s">
        <v>849</v>
      </c>
      <c r="B111" t="s">
        <v>6</v>
      </c>
      <c r="C111" t="s">
        <v>6</v>
      </c>
      <c r="D111" t="s">
        <v>850</v>
      </c>
      <c r="E111" s="50" t="s">
        <v>851</v>
      </c>
      <c r="F111" s="50" t="s">
        <v>852</v>
      </c>
      <c r="G111" s="50" t="s">
        <v>853</v>
      </c>
      <c r="H111" s="51" t="e">
        <f>SUMIFS([1]prev!$Q$1:$Q$630,[1]prev!$C$1:$C$630,A111,[1]prev!$E$1:$E$630,F111,[1]prev!$F$1:$F$630,G111)</f>
        <v>#VALUE!</v>
      </c>
      <c r="I111" s="118">
        <v>4691</v>
      </c>
      <c r="J111" s="122" t="s">
        <v>850</v>
      </c>
      <c r="K111" s="79" t="s">
        <v>854</v>
      </c>
      <c r="L111" s="123" t="s">
        <v>6</v>
      </c>
      <c r="M111" s="123" t="s">
        <v>855</v>
      </c>
      <c r="N111" s="123" t="s">
        <v>856</v>
      </c>
      <c r="O111" s="124" t="s">
        <v>269</v>
      </c>
      <c r="P111" s="75">
        <v>7</v>
      </c>
      <c r="Q111" s="60">
        <v>2500</v>
      </c>
      <c r="R111" s="60"/>
      <c r="S111" s="61"/>
      <c r="T111" s="61"/>
      <c r="U111" s="60">
        <f t="shared" ref="U111:U112" si="52">SUM(S111:T111)</f>
        <v>0</v>
      </c>
      <c r="V111" s="61"/>
      <c r="W111" s="61"/>
      <c r="X111" s="60">
        <f t="shared" si="51"/>
        <v>0</v>
      </c>
      <c r="Y111" s="61"/>
      <c r="Z111" s="61"/>
      <c r="AA111" s="60">
        <f t="shared" si="31"/>
        <v>0</v>
      </c>
      <c r="AB111" s="61"/>
      <c r="AC111" s="61"/>
      <c r="AD111" s="61"/>
      <c r="AE111" s="61"/>
      <c r="AF111" s="61"/>
      <c r="AG111" s="60">
        <f t="shared" si="32"/>
        <v>0</v>
      </c>
      <c r="AH111" s="61"/>
      <c r="AI111" s="61"/>
      <c r="AJ111" s="61"/>
      <c r="AK111" s="61"/>
      <c r="AL111" s="61"/>
      <c r="AM111" s="61"/>
      <c r="AN111" s="61"/>
      <c r="AO111" s="60">
        <f t="shared" si="33"/>
        <v>0</v>
      </c>
      <c r="AP111" s="61"/>
      <c r="AQ111" s="61"/>
      <c r="AR111" s="61"/>
      <c r="AS111" s="61"/>
      <c r="AT111" s="61"/>
      <c r="AU111" s="61"/>
      <c r="AV111" s="61"/>
      <c r="AW111" s="60">
        <f t="shared" si="34"/>
        <v>0</v>
      </c>
      <c r="AX111" s="61"/>
      <c r="AY111" s="61"/>
      <c r="AZ111" s="61"/>
      <c r="BA111" s="61"/>
      <c r="BB111" s="61"/>
      <c r="BC111" s="61"/>
      <c r="BD111" s="61"/>
      <c r="BE111" s="60">
        <f t="shared" si="35"/>
        <v>0</v>
      </c>
      <c r="BF111" s="60">
        <f t="shared" si="36"/>
        <v>0</v>
      </c>
      <c r="BG111" s="61"/>
      <c r="BH111" s="61"/>
      <c r="BI111" s="61"/>
      <c r="BJ111" s="61"/>
      <c r="BK111" s="61"/>
      <c r="BL111" s="61"/>
      <c r="BM111" s="61"/>
      <c r="BN111" s="61"/>
      <c r="BO111" s="60">
        <f t="shared" si="50"/>
        <v>0</v>
      </c>
      <c r="BP111" s="61"/>
      <c r="BQ111" s="61"/>
      <c r="BR111" s="61"/>
      <c r="BS111" s="61"/>
      <c r="BT111" s="61"/>
      <c r="BU111" s="61"/>
      <c r="BV111" s="61"/>
      <c r="BW111" s="60">
        <f t="shared" si="48"/>
        <v>0</v>
      </c>
      <c r="BX111" s="61"/>
      <c r="BY111" s="61"/>
      <c r="BZ111" s="63">
        <f t="shared" si="38"/>
        <v>0</v>
      </c>
      <c r="CA111" s="65"/>
      <c r="CB111" s="65"/>
      <c r="CC111" s="65"/>
      <c r="CD111" s="65"/>
      <c r="CE111" s="65"/>
      <c r="CF111" s="65"/>
      <c r="CG111" s="65"/>
      <c r="CH111" s="60">
        <f t="shared" si="28"/>
        <v>0</v>
      </c>
      <c r="CI111" s="61"/>
      <c r="CJ111" s="67"/>
      <c r="CK111" s="67"/>
      <c r="CL111" s="67"/>
      <c r="CM111" s="60">
        <f t="shared" si="29"/>
        <v>0</v>
      </c>
      <c r="CN111" s="61"/>
      <c r="CO111" s="61"/>
      <c r="CP111" s="60">
        <f t="shared" si="39"/>
        <v>0</v>
      </c>
      <c r="CQ111" s="61"/>
      <c r="CR111" s="61"/>
      <c r="CS111" s="61"/>
      <c r="CT111" s="61"/>
      <c r="CU111" s="61"/>
      <c r="CV111" s="60">
        <f t="shared" si="40"/>
        <v>0</v>
      </c>
      <c r="CW111" s="61"/>
      <c r="CX111" s="61"/>
      <c r="CY111" s="61"/>
      <c r="CZ111" s="61"/>
      <c r="DA111" s="61"/>
      <c r="DB111" s="61"/>
      <c r="DC111" s="60">
        <f t="shared" si="41"/>
        <v>0</v>
      </c>
      <c r="DD111" s="68">
        <f t="shared" si="44"/>
        <v>0</v>
      </c>
      <c r="DE111" s="67"/>
      <c r="DF111" s="67">
        <v>116.8</v>
      </c>
      <c r="DG111" s="67">
        <v>43.48</v>
      </c>
      <c r="DH111" s="68">
        <f t="shared" si="47"/>
        <v>160.28</v>
      </c>
      <c r="DI111" s="119">
        <f t="shared" si="42"/>
        <v>2339.7199999999998</v>
      </c>
      <c r="DJ111" s="77" t="s">
        <v>86</v>
      </c>
    </row>
    <row r="112" spans="1:114" x14ac:dyDescent="0.25">
      <c r="A112" s="50" t="s">
        <v>857</v>
      </c>
      <c r="B112" t="s">
        <v>6</v>
      </c>
      <c r="C112" t="s">
        <v>6</v>
      </c>
      <c r="D112" t="s">
        <v>858</v>
      </c>
      <c r="E112" s="50" t="s">
        <v>859</v>
      </c>
      <c r="F112" s="50" t="s">
        <v>860</v>
      </c>
      <c r="G112" s="50" t="s">
        <v>861</v>
      </c>
      <c r="H112" s="51" t="e">
        <f>SUMIFS([1]prev!$Q$1:$Q$630,[1]prev!$C$1:$C$630,A112,[1]prev!$E$1:$E$630,F112,[1]prev!$F$1:$F$630,G112)</f>
        <v>#VALUE!</v>
      </c>
      <c r="I112" s="118">
        <v>4699</v>
      </c>
      <c r="J112" s="122" t="s">
        <v>858</v>
      </c>
      <c r="K112" s="79" t="s">
        <v>862</v>
      </c>
      <c r="L112" s="123" t="s">
        <v>6</v>
      </c>
      <c r="M112" s="123" t="s">
        <v>863</v>
      </c>
      <c r="N112" s="123" t="s">
        <v>864</v>
      </c>
      <c r="O112" s="124" t="s">
        <v>269</v>
      </c>
      <c r="P112" s="75">
        <v>4</v>
      </c>
      <c r="Q112" s="60">
        <f>(2500/7)*4</f>
        <v>1428.5714285714287</v>
      </c>
      <c r="R112" s="60"/>
      <c r="S112" s="61"/>
      <c r="T112" s="61"/>
      <c r="U112" s="60">
        <f t="shared" si="52"/>
        <v>0</v>
      </c>
      <c r="V112" s="61"/>
      <c r="W112" s="61"/>
      <c r="X112" s="60">
        <f t="shared" si="51"/>
        <v>0</v>
      </c>
      <c r="Y112" s="61"/>
      <c r="Z112" s="61"/>
      <c r="AA112" s="60">
        <f t="shared" si="31"/>
        <v>0</v>
      </c>
      <c r="AB112" s="61"/>
      <c r="AC112" s="61"/>
      <c r="AD112" s="61"/>
      <c r="AE112" s="61"/>
      <c r="AF112" s="61"/>
      <c r="AG112" s="60">
        <f t="shared" si="32"/>
        <v>0</v>
      </c>
      <c r="AH112" s="61"/>
      <c r="AI112" s="61"/>
      <c r="AJ112" s="61"/>
      <c r="AK112" s="61"/>
      <c r="AL112" s="61"/>
      <c r="AM112" s="61"/>
      <c r="AN112" s="61"/>
      <c r="AO112" s="60">
        <f t="shared" si="33"/>
        <v>0</v>
      </c>
      <c r="AP112" s="61"/>
      <c r="AQ112" s="61"/>
      <c r="AR112" s="61"/>
      <c r="AS112" s="61"/>
      <c r="AT112" s="61"/>
      <c r="AU112" s="61"/>
      <c r="AV112" s="61"/>
      <c r="AW112" s="60">
        <f t="shared" si="34"/>
        <v>0</v>
      </c>
      <c r="AX112" s="61"/>
      <c r="AY112" s="61"/>
      <c r="AZ112" s="61"/>
      <c r="BA112" s="61"/>
      <c r="BB112" s="61"/>
      <c r="BC112" s="61"/>
      <c r="BD112" s="61"/>
      <c r="BE112" s="60">
        <f t="shared" si="35"/>
        <v>0</v>
      </c>
      <c r="BF112" s="60">
        <f t="shared" si="36"/>
        <v>0</v>
      </c>
      <c r="BG112" s="61"/>
      <c r="BH112" s="61"/>
      <c r="BI112" s="61"/>
      <c r="BJ112" s="61"/>
      <c r="BK112" s="61"/>
      <c r="BL112" s="61"/>
      <c r="BM112" s="61"/>
      <c r="BN112" s="61"/>
      <c r="BO112" s="60">
        <f t="shared" si="50"/>
        <v>0</v>
      </c>
      <c r="BP112" s="61"/>
      <c r="BQ112" s="61"/>
      <c r="BR112" s="61"/>
      <c r="BS112" s="61"/>
      <c r="BT112" s="61"/>
      <c r="BU112" s="61"/>
      <c r="BV112" s="61"/>
      <c r="BW112" s="60">
        <f t="shared" si="48"/>
        <v>0</v>
      </c>
      <c r="BX112" s="61"/>
      <c r="BY112" s="61"/>
      <c r="BZ112" s="63">
        <f t="shared" si="38"/>
        <v>0</v>
      </c>
      <c r="CA112" s="65"/>
      <c r="CB112" s="65"/>
      <c r="CC112" s="65"/>
      <c r="CD112" s="65"/>
      <c r="CE112" s="65"/>
      <c r="CF112" s="65"/>
      <c r="CG112" s="65"/>
      <c r="CH112" s="60">
        <f t="shared" si="28"/>
        <v>0</v>
      </c>
      <c r="CI112" s="61"/>
      <c r="CJ112" s="67"/>
      <c r="CK112" s="67"/>
      <c r="CL112" s="67"/>
      <c r="CM112" s="60">
        <f t="shared" si="29"/>
        <v>0</v>
      </c>
      <c r="CN112" s="61"/>
      <c r="CO112" s="61"/>
      <c r="CP112" s="60">
        <f t="shared" si="39"/>
        <v>0</v>
      </c>
      <c r="CQ112" s="61"/>
      <c r="CR112" s="61"/>
      <c r="CS112" s="61"/>
      <c r="CT112" s="61"/>
      <c r="CU112" s="61"/>
      <c r="CV112" s="60">
        <f t="shared" si="40"/>
        <v>0</v>
      </c>
      <c r="CW112" s="61"/>
      <c r="CX112" s="61"/>
      <c r="CY112" s="61"/>
      <c r="CZ112" s="61"/>
      <c r="DA112" s="61"/>
      <c r="DB112" s="61"/>
      <c r="DC112" s="60">
        <f t="shared" si="41"/>
        <v>0</v>
      </c>
      <c r="DD112" s="68">
        <f t="shared" si="44"/>
        <v>0</v>
      </c>
      <c r="DE112" s="67"/>
      <c r="DF112" s="67">
        <v>0</v>
      </c>
      <c r="DG112" s="67">
        <v>24.84</v>
      </c>
      <c r="DH112" s="68">
        <f t="shared" si="47"/>
        <v>24.84</v>
      </c>
      <c r="DI112" s="119">
        <f t="shared" si="42"/>
        <v>1403.7314285714288</v>
      </c>
      <c r="DJ112" s="77" t="s">
        <v>86</v>
      </c>
    </row>
    <row r="113" spans="1:114" x14ac:dyDescent="0.25">
      <c r="A113" s="125" t="s">
        <v>6</v>
      </c>
      <c r="B113" s="125" t="s">
        <v>6</v>
      </c>
      <c r="C113" s="125" t="s">
        <v>6</v>
      </c>
      <c r="D113" s="125" t="s">
        <v>6</v>
      </c>
      <c r="E113" s="125" t="s">
        <v>6</v>
      </c>
      <c r="F113" s="125" t="s">
        <v>6</v>
      </c>
      <c r="G113" s="125" t="s">
        <v>6</v>
      </c>
      <c r="H113" s="126" t="e">
        <f>SUM(H7:H104)</f>
        <v>#VALUE!</v>
      </c>
      <c r="I113" s="125" t="s">
        <v>6</v>
      </c>
      <c r="J113" s="125" t="s">
        <v>6</v>
      </c>
      <c r="K113" s="125" t="s">
        <v>6</v>
      </c>
      <c r="L113" s="125" t="s">
        <v>6</v>
      </c>
      <c r="M113" s="125" t="s">
        <v>6</v>
      </c>
      <c r="N113" s="125" t="s">
        <v>6</v>
      </c>
      <c r="O113" s="125" t="s">
        <v>6</v>
      </c>
      <c r="P113" s="125" t="s">
        <v>6</v>
      </c>
      <c r="Q113" s="127">
        <f t="shared" ref="Q113:CB113" si="53">SUM(Q7:Q112)</f>
        <v>288204.99142857129</v>
      </c>
      <c r="R113" s="127">
        <f t="shared" si="53"/>
        <v>0</v>
      </c>
      <c r="S113" s="127">
        <f t="shared" si="53"/>
        <v>3642.8571428571427</v>
      </c>
      <c r="T113" s="127">
        <f t="shared" si="53"/>
        <v>0</v>
      </c>
      <c r="U113" s="127">
        <f t="shared" si="53"/>
        <v>3642.8571428571427</v>
      </c>
      <c r="V113" s="127">
        <f t="shared" si="53"/>
        <v>747.68399999999997</v>
      </c>
      <c r="W113" s="127">
        <f t="shared" si="53"/>
        <v>23.744571428571589</v>
      </c>
      <c r="X113" s="127">
        <f t="shared" si="53"/>
        <v>771.42857142857156</v>
      </c>
      <c r="Y113" s="127">
        <f t="shared" si="53"/>
        <v>0</v>
      </c>
      <c r="Z113" s="127">
        <f t="shared" si="53"/>
        <v>0</v>
      </c>
      <c r="AA113" s="127">
        <f t="shared" si="53"/>
        <v>0</v>
      </c>
      <c r="AB113" s="127">
        <f t="shared" si="53"/>
        <v>0</v>
      </c>
      <c r="AC113" s="127">
        <f t="shared" si="53"/>
        <v>0</v>
      </c>
      <c r="AD113" s="127">
        <f t="shared" si="53"/>
        <v>0</v>
      </c>
      <c r="AE113" s="127">
        <f t="shared" si="53"/>
        <v>0</v>
      </c>
      <c r="AF113" s="127">
        <f t="shared" si="53"/>
        <v>0</v>
      </c>
      <c r="AG113" s="127">
        <f t="shared" si="53"/>
        <v>0</v>
      </c>
      <c r="AH113" s="127">
        <f t="shared" si="53"/>
        <v>0</v>
      </c>
      <c r="AI113" s="127">
        <f t="shared" si="53"/>
        <v>0</v>
      </c>
      <c r="AJ113" s="127">
        <f t="shared" si="53"/>
        <v>0</v>
      </c>
      <c r="AK113" s="127">
        <f t="shared" si="53"/>
        <v>0</v>
      </c>
      <c r="AL113" s="127">
        <f t="shared" si="53"/>
        <v>0</v>
      </c>
      <c r="AM113" s="127">
        <f t="shared" si="53"/>
        <v>0</v>
      </c>
      <c r="AN113" s="127">
        <f t="shared" si="53"/>
        <v>0</v>
      </c>
      <c r="AO113" s="127">
        <f t="shared" si="53"/>
        <v>0</v>
      </c>
      <c r="AP113" s="127">
        <f t="shared" si="53"/>
        <v>498.46</v>
      </c>
      <c r="AQ113" s="127">
        <f t="shared" si="53"/>
        <v>498.46</v>
      </c>
      <c r="AR113" s="127">
        <f t="shared" si="53"/>
        <v>498.46</v>
      </c>
      <c r="AS113" s="127">
        <f t="shared" si="53"/>
        <v>498.46</v>
      </c>
      <c r="AT113" s="127">
        <f t="shared" si="53"/>
        <v>498.46</v>
      </c>
      <c r="AU113" s="127">
        <f t="shared" si="53"/>
        <v>498.46</v>
      </c>
      <c r="AV113" s="127">
        <f t="shared" si="53"/>
        <v>498.46</v>
      </c>
      <c r="AW113" s="127">
        <f t="shared" si="53"/>
        <v>3489.22</v>
      </c>
      <c r="AX113" s="127">
        <f t="shared" si="53"/>
        <v>498.46</v>
      </c>
      <c r="AY113" s="127">
        <f t="shared" si="53"/>
        <v>498.46</v>
      </c>
      <c r="AZ113" s="127">
        <f t="shared" si="53"/>
        <v>498.46</v>
      </c>
      <c r="BA113" s="127">
        <f t="shared" si="53"/>
        <v>498.46</v>
      </c>
      <c r="BB113" s="127">
        <f t="shared" si="53"/>
        <v>498.46</v>
      </c>
      <c r="BC113" s="127">
        <f t="shared" si="53"/>
        <v>498.46</v>
      </c>
      <c r="BD113" s="127">
        <f t="shared" si="53"/>
        <v>498.46</v>
      </c>
      <c r="BE113" s="127">
        <f t="shared" si="53"/>
        <v>3489.22</v>
      </c>
      <c r="BF113" s="127">
        <f t="shared" si="53"/>
        <v>6978.44</v>
      </c>
      <c r="BG113" s="127">
        <f t="shared" si="53"/>
        <v>747.68999999999994</v>
      </c>
      <c r="BH113" s="127">
        <f t="shared" si="53"/>
        <v>747.68999999999994</v>
      </c>
      <c r="BI113" s="127">
        <f t="shared" si="53"/>
        <v>249.23</v>
      </c>
      <c r="BJ113" s="127">
        <f t="shared" si="53"/>
        <v>249.23</v>
      </c>
      <c r="BK113" s="127">
        <f t="shared" si="53"/>
        <v>0</v>
      </c>
      <c r="BL113" s="127">
        <f t="shared" si="53"/>
        <v>0</v>
      </c>
      <c r="BM113" s="127">
        <f t="shared" si="53"/>
        <v>0</v>
      </c>
      <c r="BN113" s="127">
        <f t="shared" si="53"/>
        <v>747.68999999999994</v>
      </c>
      <c r="BO113" s="127">
        <f t="shared" si="53"/>
        <v>2741.5299999999997</v>
      </c>
      <c r="BP113" s="127">
        <f t="shared" si="53"/>
        <v>811.5476666666666</v>
      </c>
      <c r="BQ113" s="127">
        <f t="shared" si="53"/>
        <v>811.5476666666666</v>
      </c>
      <c r="BR113" s="127">
        <f t="shared" si="53"/>
        <v>811.5476666666666</v>
      </c>
      <c r="BS113" s="127">
        <f t="shared" si="53"/>
        <v>811.5476666666666</v>
      </c>
      <c r="BT113" s="127">
        <f t="shared" si="53"/>
        <v>811.5476666666666</v>
      </c>
      <c r="BU113" s="127">
        <f t="shared" si="53"/>
        <v>811.5476666666666</v>
      </c>
      <c r="BV113" s="127">
        <f t="shared" si="53"/>
        <v>811.5476666666666</v>
      </c>
      <c r="BW113" s="127">
        <f t="shared" si="53"/>
        <v>5680.8336666666673</v>
      </c>
      <c r="BX113" s="127">
        <f t="shared" si="53"/>
        <v>0</v>
      </c>
      <c r="BY113" s="127">
        <f t="shared" si="53"/>
        <v>297.99248794379264</v>
      </c>
      <c r="BZ113" s="127">
        <f t="shared" si="53"/>
        <v>297.99248794379264</v>
      </c>
      <c r="CA113" s="127">
        <f t="shared" si="53"/>
        <v>655.54969208430919</v>
      </c>
      <c r="CB113" s="127">
        <f t="shared" si="53"/>
        <v>655.54969208430919</v>
      </c>
      <c r="CC113" s="127">
        <f t="shared" ref="CC113:DH113" si="54">SUM(CC7:CC112)</f>
        <v>655.54969208430919</v>
      </c>
      <c r="CD113" s="127">
        <f t="shared" si="54"/>
        <v>655.54969208430919</v>
      </c>
      <c r="CE113" s="127">
        <f t="shared" si="54"/>
        <v>655.54969208430919</v>
      </c>
      <c r="CF113" s="127">
        <f t="shared" si="54"/>
        <v>655.54969208430919</v>
      </c>
      <c r="CG113" s="127">
        <f t="shared" si="54"/>
        <v>655.54969208430919</v>
      </c>
      <c r="CH113" s="127">
        <f t="shared" si="54"/>
        <v>4886.8403325339568</v>
      </c>
      <c r="CI113" s="127">
        <f t="shared" si="54"/>
        <v>0</v>
      </c>
      <c r="CJ113" s="127">
        <f t="shared" si="54"/>
        <v>0</v>
      </c>
      <c r="CK113" s="127">
        <f t="shared" si="54"/>
        <v>0</v>
      </c>
      <c r="CL113" s="127">
        <f t="shared" si="54"/>
        <v>0</v>
      </c>
      <c r="CM113" s="127">
        <f t="shared" si="54"/>
        <v>0</v>
      </c>
      <c r="CN113" s="127">
        <f t="shared" si="54"/>
        <v>0</v>
      </c>
      <c r="CO113" s="127">
        <f t="shared" si="54"/>
        <v>20</v>
      </c>
      <c r="CP113" s="127">
        <f t="shared" si="54"/>
        <v>20</v>
      </c>
      <c r="CQ113" s="127">
        <f t="shared" si="54"/>
        <v>0</v>
      </c>
      <c r="CR113" s="127">
        <f t="shared" si="54"/>
        <v>0</v>
      </c>
      <c r="CS113" s="127">
        <f t="shared" si="54"/>
        <v>0</v>
      </c>
      <c r="CT113" s="127">
        <f t="shared" si="54"/>
        <v>0</v>
      </c>
      <c r="CU113" s="127">
        <f t="shared" si="54"/>
        <v>700</v>
      </c>
      <c r="CV113" s="127">
        <f t="shared" si="54"/>
        <v>700</v>
      </c>
      <c r="CW113" s="127">
        <f t="shared" si="54"/>
        <v>0</v>
      </c>
      <c r="CX113" s="127">
        <f t="shared" si="54"/>
        <v>0</v>
      </c>
      <c r="CY113" s="127">
        <f t="shared" si="54"/>
        <v>0</v>
      </c>
      <c r="CZ113" s="127">
        <f t="shared" si="54"/>
        <v>0</v>
      </c>
      <c r="DA113" s="127">
        <f t="shared" si="54"/>
        <v>0</v>
      </c>
      <c r="DB113" s="127">
        <f t="shared" si="54"/>
        <v>0</v>
      </c>
      <c r="DC113" s="127">
        <f t="shared" si="54"/>
        <v>0</v>
      </c>
      <c r="DD113" s="127">
        <f t="shared" si="54"/>
        <v>720</v>
      </c>
      <c r="DE113" s="127">
        <f t="shared" si="54"/>
        <v>1641.83</v>
      </c>
      <c r="DF113" s="127">
        <f t="shared" si="54"/>
        <v>11754.089999999986</v>
      </c>
      <c r="DG113" s="127">
        <f t="shared" si="54"/>
        <v>4511.0599999999949</v>
      </c>
      <c r="DH113" s="127">
        <f t="shared" si="54"/>
        <v>17906.980000000025</v>
      </c>
      <c r="DI113" s="127">
        <f>SUM(DI7:DI112)</f>
        <v>253704.65314365647</v>
      </c>
      <c r="DJ113" s="128" t="s">
        <v>6</v>
      </c>
    </row>
    <row r="115" spans="1:114" x14ac:dyDescent="0.25">
      <c r="AB115" s="131"/>
      <c r="CJ115"/>
    </row>
    <row r="116" spans="1:114" x14ac:dyDescent="0.25">
      <c r="Q116" s="131"/>
      <c r="CJ116"/>
    </row>
    <row r="117" spans="1:114" x14ac:dyDescent="0.25">
      <c r="Q117" s="132"/>
    </row>
    <row r="122" spans="1:114" x14ac:dyDescent="0.25">
      <c r="R122" s="134"/>
    </row>
  </sheetData>
  <autoFilter ref="A6:DJ113" xr:uid="{F8F307B5-77C6-4893-B4DD-7BB3455CE640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TUXTLA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2024-04-18T00:08:25Z</dcterms:created>
  <dcterms:modified xsi:type="dcterms:W3CDTF">2024-04-18T00:08:32Z</dcterms:modified>
</cp:coreProperties>
</file>