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vie\OneDrive\Documentos\Toro\2022\PLATAFORMA\NOMINAS\ARCHIVOS A PLATAFORMA\SEM 13\"/>
    </mc:Choice>
  </mc:AlternateContent>
  <bookViews>
    <workbookView xWindow="0" yWindow="0" windowWidth="23040" windowHeight="9264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H10" i="1" l="1"/>
  <c r="DD10" i="1"/>
  <c r="DC10" i="1"/>
  <c r="CV10" i="1"/>
  <c r="CP10" i="1"/>
  <c r="CM10" i="1"/>
  <c r="BZ10" i="1"/>
  <c r="CH10" i="1" s="1"/>
  <c r="BW10" i="1"/>
  <c r="BO10" i="1"/>
  <c r="BE10" i="1"/>
  <c r="AW10" i="1"/>
  <c r="BF10" i="1" s="1"/>
  <c r="AO10" i="1"/>
  <c r="AG10" i="1"/>
  <c r="AA10" i="1"/>
  <c r="X10" i="1"/>
  <c r="U10" i="1"/>
  <c r="DH9" i="1"/>
  <c r="DC9" i="1"/>
  <c r="CV9" i="1"/>
  <c r="CP9" i="1"/>
  <c r="CM9" i="1"/>
  <c r="DD9" i="1" s="1"/>
  <c r="CH9" i="1"/>
  <c r="BZ9" i="1"/>
  <c r="BW9" i="1"/>
  <c r="BO9" i="1"/>
  <c r="BE9" i="1"/>
  <c r="AW9" i="1"/>
  <c r="AO9" i="1"/>
  <c r="BF9" i="1" s="1"/>
  <c r="AG9" i="1"/>
  <c r="AA9" i="1"/>
  <c r="X9" i="1"/>
  <c r="U9" i="1"/>
  <c r="DI9" i="1" s="1"/>
  <c r="DH8" i="1"/>
  <c r="DC8" i="1"/>
  <c r="CV8" i="1"/>
  <c r="CP8" i="1"/>
  <c r="CM8" i="1"/>
  <c r="DD8" i="1" s="1"/>
  <c r="CH8" i="1"/>
  <c r="BZ8" i="1"/>
  <c r="BW8" i="1"/>
  <c r="BO8" i="1"/>
  <c r="BE8" i="1"/>
  <c r="AW8" i="1"/>
  <c r="AO8" i="1"/>
  <c r="BF8" i="1" s="1"/>
  <c r="AG8" i="1"/>
  <c r="AA8" i="1"/>
  <c r="X8" i="1"/>
  <c r="U8" i="1"/>
  <c r="DI8" i="1" s="1"/>
  <c r="DH7" i="1"/>
  <c r="DC7" i="1"/>
  <c r="CV7" i="1"/>
  <c r="CP7" i="1"/>
  <c r="CM7" i="1"/>
  <c r="DD7" i="1" s="1"/>
  <c r="BZ7" i="1"/>
  <c r="CH7" i="1" s="1"/>
  <c r="BW7" i="1"/>
  <c r="BO7" i="1"/>
  <c r="BE7" i="1"/>
  <c r="AW7" i="1"/>
  <c r="AO7" i="1"/>
  <c r="BF7" i="1" s="1"/>
  <c r="AG7" i="1"/>
  <c r="AA7" i="1"/>
  <c r="X7" i="1"/>
  <c r="U7" i="1"/>
  <c r="DI10" i="1" l="1"/>
  <c r="DI7" i="1"/>
</calcChain>
</file>

<file path=xl/sharedStrings.xml><?xml version="1.0" encoding="utf-8"?>
<sst xmlns="http://schemas.openxmlformats.org/spreadsheetml/2006/main" count="129" uniqueCount="83">
  <si>
    <t>NOI</t>
  </si>
  <si>
    <t>NOMBRE</t>
  </si>
  <si>
    <t>PUESTO</t>
  </si>
  <si>
    <t>No. BANCARIO</t>
  </si>
  <si>
    <t>CUENTA BANCARIA</t>
  </si>
  <si>
    <t>CLABE INTERBANCARIA</t>
  </si>
  <si>
    <t>DATOS BANCARIOS</t>
  </si>
  <si>
    <t>DIAS</t>
  </si>
  <si>
    <t>INGRESO</t>
  </si>
  <si>
    <t>BONO</t>
  </si>
  <si>
    <t>DISFRUTADAS</t>
  </si>
  <si>
    <t>TRABAJADAS</t>
  </si>
  <si>
    <t>VACACIONES</t>
  </si>
  <si>
    <t>TORO</t>
  </si>
  <si>
    <t>SIND</t>
  </si>
  <si>
    <t>PRIMA VACACIONAL</t>
  </si>
  <si>
    <t>DEFUNCIÓN</t>
  </si>
  <si>
    <t>OTRO</t>
  </si>
  <si>
    <t>APOYOS</t>
  </si>
  <si>
    <t>COMPLEMENTO NOM</t>
  </si>
  <si>
    <t>FESTIVO</t>
  </si>
  <si>
    <t>LIMPIEZA</t>
  </si>
  <si>
    <t>PRESTAMO PERSONAL</t>
  </si>
  <si>
    <t>OTROS</t>
  </si>
  <si>
    <t>LUN</t>
  </si>
  <si>
    <t>MAR</t>
  </si>
  <si>
    <t>MIE</t>
  </si>
  <si>
    <t>JUE</t>
  </si>
  <si>
    <t>VIE</t>
  </si>
  <si>
    <t>SAB</t>
  </si>
  <si>
    <t>DOM</t>
  </si>
  <si>
    <t>MATERNIDAD</t>
  </si>
  <si>
    <t>R.T.</t>
  </si>
  <si>
    <t>E.G.</t>
  </si>
  <si>
    <t>INCAPACIDAD</t>
  </si>
  <si>
    <t>RETARDO</t>
  </si>
  <si>
    <t>FALTAS</t>
  </si>
  <si>
    <t>FONACOT</t>
  </si>
  <si>
    <t>SALDO A FAVOR</t>
  </si>
  <si>
    <t>SALDO EN CONTRA</t>
  </si>
  <si>
    <t>DIFERENCIAS INFONAVIT</t>
  </si>
  <si>
    <t>INFONAVIT</t>
  </si>
  <si>
    <t>COMPRA MOTO</t>
  </si>
  <si>
    <t>SEGURO</t>
  </si>
  <si>
    <t>CASCO</t>
  </si>
  <si>
    <t>MOTO</t>
  </si>
  <si>
    <t>FALTANTE PEND. COBRO</t>
  </si>
  <si>
    <t>FALTANTE SEMANAL</t>
  </si>
  <si>
    <t>FALTANTE LIQUIDACIÓN</t>
  </si>
  <si>
    <t>INCIDENTE TRÁNSITO</t>
  </si>
  <si>
    <t>EXTRAVIO PLACAS</t>
  </si>
  <si>
    <t>ROBOS</t>
  </si>
  <si>
    <t>MANTTO CAMIONETA</t>
  </si>
  <si>
    <t>VEHICULOS</t>
  </si>
  <si>
    <t>FACTURA MAL EMITIDA</t>
  </si>
  <si>
    <t>CELULAR</t>
  </si>
  <si>
    <t>FALTANTE ALMACÉN</t>
  </si>
  <si>
    <t>G.C.T.</t>
  </si>
  <si>
    <t>DESCUENTOS</t>
  </si>
  <si>
    <t>PENSIÓN ALIMENTICIA</t>
  </si>
  <si>
    <t>RETENCIÓN ISR</t>
  </si>
  <si>
    <t>RETENCIÓN IMSS</t>
  </si>
  <si>
    <t>RETENCIONES</t>
  </si>
  <si>
    <t>PERCEPCIÓN NETA</t>
  </si>
  <si>
    <t>PUEBLA NORTE</t>
  </si>
  <si>
    <t>MARIA ISABEL PACHECO DOMINGUEZ</t>
  </si>
  <si>
    <t>Preventa Morena 2 22</t>
  </si>
  <si>
    <t>04080158350363</t>
  </si>
  <si>
    <t>127650001583503631</t>
  </si>
  <si>
    <t>AZTECA</t>
  </si>
  <si>
    <t>SEBASTIAN MENDOZA HERRERA</t>
  </si>
  <si>
    <t>Preventa Morena 1 09</t>
  </si>
  <si>
    <t>01870158290571</t>
  </si>
  <si>
    <t>127650001582905719</t>
  </si>
  <si>
    <t>JAVIER ZAYAS RAMIREZ</t>
  </si>
  <si>
    <t>Reparto La Morena 02 M</t>
  </si>
  <si>
    <t>49670158353085</t>
  </si>
  <si>
    <t>127650001583530853</t>
  </si>
  <si>
    <t>VERACRUZ</t>
  </si>
  <si>
    <t>ARTURO DURAN GARAY</t>
  </si>
  <si>
    <t>Preventa Colgate 02</t>
  </si>
  <si>
    <t>94750151183590</t>
  </si>
  <si>
    <t>127905001511835903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</si>
</sst>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ourier"/>
      <family val="3"/>
    </font>
    <font>
      <b/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theme="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 vertical="top"/>
    </xf>
    <xf numFmtId="0" fontId="4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top"/>
    </xf>
    <xf numFmtId="0" fontId="4" fillId="6" borderId="2" xfId="0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left" vertical="center"/>
    </xf>
    <xf numFmtId="0" fontId="4" fillId="8" borderId="2" xfId="0" applyFont="1" applyFill="1" applyBorder="1" applyAlignment="1">
      <alignment horizontal="left" vertical="center"/>
    </xf>
    <xf numFmtId="0" fontId="4" fillId="9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0" fillId="0" borderId="3" xfId="0" applyBorder="1"/>
    <xf numFmtId="0" fontId="7" fillId="10" borderId="3" xfId="2" applyFont="1" applyFill="1" applyBorder="1" applyAlignment="1">
      <alignment horizontal="center" vertical="center"/>
    </xf>
    <xf numFmtId="0" fontId="8" fillId="11" borderId="3" xfId="0" quotePrefix="1" applyFont="1" applyFill="1" applyBorder="1" applyAlignment="1">
      <alignment horizontal="left"/>
    </xf>
    <xf numFmtId="0" fontId="8" fillId="12" borderId="3" xfId="0" applyFont="1" applyFill="1" applyBorder="1" applyAlignment="1">
      <alignment horizontal="center"/>
    </xf>
    <xf numFmtId="0" fontId="8" fillId="11" borderId="3" xfId="0" applyFont="1" applyFill="1" applyBorder="1" applyAlignment="1">
      <alignment horizontal="center"/>
    </xf>
    <xf numFmtId="49" fontId="8" fillId="11" borderId="3" xfId="0" quotePrefix="1" applyNumberFormat="1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64" fontId="8" fillId="0" borderId="4" xfId="1" applyNumberFormat="1" applyFont="1" applyFill="1" applyBorder="1" applyAlignment="1">
      <alignment horizontal="center"/>
    </xf>
    <xf numFmtId="164" fontId="8" fillId="0" borderId="3" xfId="1" applyNumberFormat="1" applyFont="1" applyFill="1" applyBorder="1" applyAlignment="1">
      <alignment horizontal="center" vertical="center"/>
    </xf>
    <xf numFmtId="164" fontId="10" fillId="13" borderId="3" xfId="1" applyNumberFormat="1" applyFont="1" applyFill="1" applyBorder="1" applyAlignment="1">
      <alignment horizontal="center" vertical="center"/>
    </xf>
    <xf numFmtId="164" fontId="10" fillId="13" borderId="5" xfId="1" applyNumberFormat="1" applyFont="1" applyFill="1" applyBorder="1" applyAlignment="1">
      <alignment horizontal="center" vertical="center"/>
    </xf>
    <xf numFmtId="164" fontId="8" fillId="0" borderId="5" xfId="1" applyNumberFormat="1" applyFont="1" applyFill="1" applyBorder="1" applyAlignment="1">
      <alignment horizontal="center" vertical="center"/>
    </xf>
    <xf numFmtId="164" fontId="11" fillId="13" borderId="3" xfId="1" applyNumberFormat="1" applyFont="1" applyFill="1" applyBorder="1" applyAlignment="1">
      <alignment horizontal="center" vertical="center"/>
    </xf>
    <xf numFmtId="164" fontId="10" fillId="13" borderId="3" xfId="1" applyNumberFormat="1" applyFont="1" applyFill="1" applyBorder="1" applyAlignment="1">
      <alignment horizontal="center"/>
    </xf>
    <xf numFmtId="164" fontId="8" fillId="10" borderId="3" xfId="1" applyNumberFormat="1" applyFont="1" applyFill="1" applyBorder="1" applyAlignment="1">
      <alignment horizontal="center"/>
    </xf>
    <xf numFmtId="164" fontId="8" fillId="10" borderId="5" xfId="1" applyNumberFormat="1" applyFont="1" applyFill="1" applyBorder="1" applyAlignment="1">
      <alignment horizontal="center"/>
    </xf>
    <xf numFmtId="164" fontId="8" fillId="10" borderId="5" xfId="1" applyNumberFormat="1" applyFont="1" applyFill="1" applyBorder="1"/>
    <xf numFmtId="1" fontId="3" fillId="14" borderId="3" xfId="0" applyNumberFormat="1" applyFont="1" applyFill="1" applyBorder="1" applyAlignment="1">
      <alignment horizontal="center"/>
    </xf>
    <xf numFmtId="49" fontId="8" fillId="10" borderId="3" xfId="0" applyNumberFormat="1" applyFont="1" applyFill="1" applyBorder="1" applyAlignment="1">
      <alignment horizontal="center" vertical="center"/>
    </xf>
    <xf numFmtId="49" fontId="8" fillId="11" borderId="3" xfId="0" quotePrefix="1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3" xfId="0" applyFont="1" applyBorder="1"/>
    <xf numFmtId="49" fontId="12" fillId="15" borderId="3" xfId="0" applyNumberFormat="1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6" xfId="0" applyFill="1" applyBorder="1"/>
    <xf numFmtId="164" fontId="8" fillId="0" borderId="3" xfId="1" applyNumberFormat="1" applyFont="1" applyFill="1" applyBorder="1" applyAlignment="1">
      <alignment horizontal="center"/>
    </xf>
  </cellXfs>
  <cellStyles count="4">
    <cellStyle name="Moneda" xfId="1" builtinId="4"/>
    <cellStyle name="Moneda 2" xfId="3"/>
    <cellStyle name="Normal" xfId="0" builtinId="0"/>
    <cellStyle name="Normal_NOMINA SEMANAL act a 2004 2" xfId="2"/>
  </cellStyles>
  <dxfs count="3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6:DI10"/>
  <sheetViews>
    <sheetView tabSelected="1" workbookViewId="0">
      <selection activeCell="F19" sqref="F19"/>
    </sheetView>
  </sheetViews>
  <sheetFormatPr baseColWidth="10" defaultRowHeight="14.4" x14ac:dyDescent="0.3"/>
  <cols>
    <col min="8" max="8" width="13.6640625" bestFit="1" customWidth="1"/>
    <col min="9" max="9" width="5" bestFit="1" customWidth="1"/>
    <col min="10" max="10" width="32.33203125" bestFit="1" customWidth="1"/>
    <col min="11" max="11" width="19.109375" bestFit="1" customWidth="1"/>
    <col min="12" max="12" width="12.77734375" bestFit="1" customWidth="1"/>
    <col min="13" max="13" width="16.21875" bestFit="1" customWidth="1"/>
    <col min="14" max="14" width="19.44140625" bestFit="1" customWidth="1"/>
    <col min="15" max="15" width="16.44140625" bestFit="1" customWidth="1"/>
    <col min="16" max="16" width="4.77734375" bestFit="1" customWidth="1"/>
    <col min="17" max="17" width="8.21875" bestFit="1" customWidth="1"/>
    <col min="18" max="18" width="6" bestFit="1" customWidth="1"/>
    <col min="19" max="19" width="12.109375" bestFit="1" customWidth="1"/>
    <col min="20" max="20" width="11.33203125" bestFit="1" customWidth="1"/>
    <col min="21" max="21" width="11.21875" bestFit="1" customWidth="1"/>
    <col min="22" max="22" width="5.6640625" bestFit="1" customWidth="1"/>
    <col min="23" max="23" width="4.88671875" bestFit="1" customWidth="1"/>
    <col min="24" max="24" width="17.33203125" bestFit="1" customWidth="1"/>
    <col min="25" max="25" width="10.5546875" bestFit="1" customWidth="1"/>
    <col min="26" max="26" width="5.6640625" bestFit="1" customWidth="1"/>
    <col min="27" max="27" width="7.6640625" bestFit="1" customWidth="1"/>
    <col min="28" max="28" width="18.44140625" bestFit="1" customWidth="1"/>
    <col min="29" max="29" width="7.5546875" bestFit="1" customWidth="1"/>
    <col min="30" max="30" width="8.44140625" bestFit="1" customWidth="1"/>
    <col min="31" max="31" width="18.77734375" bestFit="1" customWidth="1"/>
    <col min="32" max="32" width="5.6640625" bestFit="1" customWidth="1"/>
    <col min="33" max="33" width="6.5546875" bestFit="1" customWidth="1"/>
    <col min="34" max="34" width="4.21875" bestFit="1" customWidth="1"/>
    <col min="35" max="35" width="4.88671875" bestFit="1" customWidth="1"/>
    <col min="36" max="36" width="4.109375" bestFit="1" customWidth="1"/>
    <col min="37" max="37" width="3.77734375" bestFit="1" customWidth="1"/>
    <col min="38" max="38" width="3.5546875" bestFit="1" customWidth="1"/>
    <col min="39" max="39" width="4.109375" bestFit="1" customWidth="1"/>
    <col min="40" max="40" width="5.21875" bestFit="1" customWidth="1"/>
    <col min="41" max="41" width="12" bestFit="1" customWidth="1"/>
    <col min="42" max="42" width="4.21875" bestFit="1" customWidth="1"/>
    <col min="43" max="43" width="4.88671875" bestFit="1" customWidth="1"/>
    <col min="44" max="44" width="4.109375" bestFit="1" customWidth="1"/>
    <col min="45" max="45" width="3.77734375" bestFit="1" customWidth="1"/>
    <col min="46" max="46" width="3.5546875" bestFit="1" customWidth="1"/>
    <col min="47" max="47" width="4.109375" bestFit="1" customWidth="1"/>
    <col min="48" max="48" width="5.21875" bestFit="1" customWidth="1"/>
    <col min="49" max="49" width="6" bestFit="1" customWidth="1"/>
    <col min="50" max="50" width="4.21875" bestFit="1" customWidth="1"/>
    <col min="51" max="51" width="4.88671875" bestFit="1" customWidth="1"/>
    <col min="52" max="52" width="4.109375" bestFit="1" customWidth="1"/>
    <col min="53" max="53" width="3.77734375" bestFit="1" customWidth="1"/>
    <col min="54" max="54" width="3.5546875" bestFit="1" customWidth="1"/>
    <col min="55" max="55" width="4.109375" bestFit="1" customWidth="1"/>
    <col min="56" max="56" width="5.21875" bestFit="1" customWidth="1"/>
    <col min="57" max="57" width="6" bestFit="1" customWidth="1"/>
    <col min="58" max="58" width="12.109375" bestFit="1" customWidth="1"/>
    <col min="59" max="59" width="4.21875" bestFit="1" customWidth="1"/>
    <col min="60" max="60" width="4.88671875" bestFit="1" customWidth="1"/>
    <col min="61" max="61" width="4.109375" bestFit="1" customWidth="1"/>
    <col min="62" max="62" width="3.77734375" bestFit="1" customWidth="1"/>
    <col min="63" max="63" width="3.5546875" bestFit="1" customWidth="1"/>
    <col min="64" max="64" width="4.109375" bestFit="1" customWidth="1"/>
    <col min="65" max="65" width="5.21875" bestFit="1" customWidth="1"/>
    <col min="66" max="66" width="8.6640625" bestFit="1" customWidth="1"/>
    <col min="67" max="67" width="6.6640625" bestFit="1" customWidth="1"/>
    <col min="68" max="68" width="4.21875" bestFit="1" customWidth="1"/>
    <col min="69" max="69" width="4.88671875" bestFit="1" customWidth="1"/>
    <col min="70" max="70" width="4.109375" bestFit="1" customWidth="1"/>
    <col min="71" max="71" width="3.77734375" bestFit="1" customWidth="1"/>
    <col min="72" max="72" width="3.5546875" bestFit="1" customWidth="1"/>
    <col min="73" max="73" width="4.109375" bestFit="1" customWidth="1"/>
    <col min="74" max="74" width="5.21875" bestFit="1" customWidth="1"/>
    <col min="75" max="75" width="8.77734375" bestFit="1" customWidth="1"/>
    <col min="76" max="76" width="13.88671875" bestFit="1" customWidth="1"/>
    <col min="77" max="77" width="16.109375" bestFit="1" customWidth="1"/>
    <col min="78" max="78" width="20.77734375" bestFit="1" customWidth="1"/>
    <col min="79" max="79" width="4.21875" bestFit="1" customWidth="1"/>
    <col min="80" max="80" width="4.88671875" bestFit="1" customWidth="1"/>
    <col min="81" max="81" width="4.109375" bestFit="1" customWidth="1"/>
    <col min="82" max="82" width="3.77734375" bestFit="1" customWidth="1"/>
    <col min="83" max="83" width="3.5546875" bestFit="1" customWidth="1"/>
    <col min="84" max="84" width="4.109375" bestFit="1" customWidth="1"/>
    <col min="85" max="85" width="5.21875" bestFit="1" customWidth="1"/>
    <col min="86" max="86" width="9.88671875" bestFit="1" customWidth="1"/>
    <col min="87" max="87" width="13.88671875" bestFit="1" customWidth="1"/>
    <col min="88" max="88" width="7.6640625" bestFit="1" customWidth="1"/>
    <col min="89" max="89" width="6.33203125" bestFit="1" customWidth="1"/>
    <col min="90" max="90" width="5.6640625" bestFit="1" customWidth="1"/>
    <col min="91" max="91" width="6.21875" bestFit="1" customWidth="1"/>
    <col min="92" max="92" width="20.5546875" bestFit="1" customWidth="1"/>
    <col min="93" max="93" width="17" bestFit="1" customWidth="1"/>
    <col min="94" max="94" width="20.21875" bestFit="1" customWidth="1"/>
    <col min="95" max="95" width="5.6640625" bestFit="1" customWidth="1"/>
    <col min="96" max="96" width="18" bestFit="1" customWidth="1"/>
    <col min="97" max="97" width="15.33203125" bestFit="1" customWidth="1"/>
    <col min="98" max="98" width="6.77734375" bestFit="1" customWidth="1"/>
    <col min="99" max="99" width="18.44140625" bestFit="1" customWidth="1"/>
    <col min="100" max="100" width="10" bestFit="1" customWidth="1"/>
    <col min="101" max="101" width="19.77734375" bestFit="1" customWidth="1"/>
    <col min="102" max="102" width="7.88671875" bestFit="1" customWidth="1"/>
    <col min="103" max="103" width="17.109375" bestFit="1" customWidth="1"/>
    <col min="104" max="104" width="18.77734375" bestFit="1" customWidth="1"/>
    <col min="105" max="105" width="5.77734375" bestFit="1" customWidth="1"/>
    <col min="106" max="106" width="5.6640625" bestFit="1" customWidth="1"/>
    <col min="107" max="107" width="6.5546875" bestFit="1" customWidth="1"/>
    <col min="108" max="108" width="11.44140625" bestFit="1" customWidth="1"/>
    <col min="109" max="109" width="19" bestFit="1" customWidth="1"/>
    <col min="110" max="110" width="13.109375" bestFit="1" customWidth="1"/>
    <col min="111" max="111" width="14.5546875" bestFit="1" customWidth="1"/>
    <col min="112" max="112" width="11.88671875" bestFit="1" customWidth="1"/>
    <col min="113" max="113" width="15.5546875" bestFit="1" customWidth="1"/>
  </cols>
  <sheetData>
    <row r="6" spans="8:113" s="1" customFormat="1" x14ac:dyDescent="0.3">
      <c r="I6" s="2" t="s">
        <v>0</v>
      </c>
      <c r="J6" s="2" t="s">
        <v>1</v>
      </c>
      <c r="K6" s="2" t="s">
        <v>2</v>
      </c>
      <c r="L6" s="3" t="s">
        <v>3</v>
      </c>
      <c r="M6" s="3" t="s">
        <v>4</v>
      </c>
      <c r="N6" s="3" t="s">
        <v>5</v>
      </c>
      <c r="O6" s="2" t="s">
        <v>6</v>
      </c>
      <c r="P6" s="2" t="s">
        <v>7</v>
      </c>
      <c r="Q6" s="4" t="s">
        <v>8</v>
      </c>
      <c r="R6" s="4" t="s">
        <v>9</v>
      </c>
      <c r="S6" s="5" t="s">
        <v>10</v>
      </c>
      <c r="T6" s="5" t="s">
        <v>11</v>
      </c>
      <c r="U6" s="4" t="s">
        <v>12</v>
      </c>
      <c r="V6" s="5" t="s">
        <v>13</v>
      </c>
      <c r="W6" s="5" t="s">
        <v>14</v>
      </c>
      <c r="X6" s="6" t="s">
        <v>15</v>
      </c>
      <c r="Y6" s="5" t="s">
        <v>16</v>
      </c>
      <c r="Z6" s="5" t="s">
        <v>17</v>
      </c>
      <c r="AA6" s="4" t="s">
        <v>18</v>
      </c>
      <c r="AB6" s="5" t="s">
        <v>19</v>
      </c>
      <c r="AC6" s="5" t="s">
        <v>20</v>
      </c>
      <c r="AD6" s="5" t="s">
        <v>21</v>
      </c>
      <c r="AE6" s="5" t="s">
        <v>22</v>
      </c>
      <c r="AF6" s="5" t="s">
        <v>17</v>
      </c>
      <c r="AG6" s="4" t="s">
        <v>23</v>
      </c>
      <c r="AH6" s="7" t="s">
        <v>24</v>
      </c>
      <c r="AI6" s="7" t="s">
        <v>25</v>
      </c>
      <c r="AJ6" s="7" t="s">
        <v>26</v>
      </c>
      <c r="AK6" s="7" t="s">
        <v>27</v>
      </c>
      <c r="AL6" s="7" t="s">
        <v>28</v>
      </c>
      <c r="AM6" s="7" t="s">
        <v>29</v>
      </c>
      <c r="AN6" s="7" t="s">
        <v>30</v>
      </c>
      <c r="AO6" s="8" t="s">
        <v>31</v>
      </c>
      <c r="AP6" s="7" t="s">
        <v>24</v>
      </c>
      <c r="AQ6" s="7" t="s">
        <v>25</v>
      </c>
      <c r="AR6" s="7" t="s">
        <v>26</v>
      </c>
      <c r="AS6" s="7" t="s">
        <v>27</v>
      </c>
      <c r="AT6" s="7" t="s">
        <v>28</v>
      </c>
      <c r="AU6" s="7" t="s">
        <v>29</v>
      </c>
      <c r="AV6" s="7" t="s">
        <v>30</v>
      </c>
      <c r="AW6" s="8" t="s">
        <v>32</v>
      </c>
      <c r="AX6" s="7" t="s">
        <v>24</v>
      </c>
      <c r="AY6" s="7" t="s">
        <v>25</v>
      </c>
      <c r="AZ6" s="7" t="s">
        <v>26</v>
      </c>
      <c r="BA6" s="7" t="s">
        <v>27</v>
      </c>
      <c r="BB6" s="7" t="s">
        <v>28</v>
      </c>
      <c r="BC6" s="7" t="s">
        <v>29</v>
      </c>
      <c r="BD6" s="7" t="s">
        <v>30</v>
      </c>
      <c r="BE6" s="8" t="s">
        <v>33</v>
      </c>
      <c r="BF6" s="9" t="s">
        <v>34</v>
      </c>
      <c r="BG6" s="7" t="s">
        <v>24</v>
      </c>
      <c r="BH6" s="7" t="s">
        <v>25</v>
      </c>
      <c r="BI6" s="7" t="s">
        <v>26</v>
      </c>
      <c r="BJ6" s="7" t="s">
        <v>27</v>
      </c>
      <c r="BK6" s="7" t="s">
        <v>28</v>
      </c>
      <c r="BL6" s="7" t="s">
        <v>29</v>
      </c>
      <c r="BM6" s="7" t="s">
        <v>30</v>
      </c>
      <c r="BN6" s="7" t="s">
        <v>35</v>
      </c>
      <c r="BO6" s="9" t="s">
        <v>36</v>
      </c>
      <c r="BP6" s="7" t="s">
        <v>24</v>
      </c>
      <c r="BQ6" s="7" t="s">
        <v>25</v>
      </c>
      <c r="BR6" s="7" t="s">
        <v>26</v>
      </c>
      <c r="BS6" s="7" t="s">
        <v>27</v>
      </c>
      <c r="BT6" s="7" t="s">
        <v>28</v>
      </c>
      <c r="BU6" s="7" t="s">
        <v>29</v>
      </c>
      <c r="BV6" s="7" t="s">
        <v>30</v>
      </c>
      <c r="BW6" s="9" t="s">
        <v>37</v>
      </c>
      <c r="BX6" s="5" t="s">
        <v>38</v>
      </c>
      <c r="BY6" s="10" t="s">
        <v>39</v>
      </c>
      <c r="BZ6" s="8" t="s">
        <v>40</v>
      </c>
      <c r="CA6" s="7" t="s">
        <v>24</v>
      </c>
      <c r="CB6" s="7" t="s">
        <v>25</v>
      </c>
      <c r="CC6" s="7" t="s">
        <v>26</v>
      </c>
      <c r="CD6" s="7" t="s">
        <v>27</v>
      </c>
      <c r="CE6" s="7" t="s">
        <v>28</v>
      </c>
      <c r="CF6" s="7" t="s">
        <v>29</v>
      </c>
      <c r="CG6" s="7" t="s">
        <v>30</v>
      </c>
      <c r="CH6" s="9" t="s">
        <v>41</v>
      </c>
      <c r="CI6" s="7" t="s">
        <v>42</v>
      </c>
      <c r="CJ6" s="7" t="s">
        <v>43</v>
      </c>
      <c r="CK6" s="7" t="s">
        <v>44</v>
      </c>
      <c r="CL6" s="7" t="s">
        <v>17</v>
      </c>
      <c r="CM6" s="8" t="s">
        <v>45</v>
      </c>
      <c r="CN6" s="7" t="s">
        <v>46</v>
      </c>
      <c r="CO6" s="7" t="s">
        <v>47</v>
      </c>
      <c r="CP6" s="8" t="s">
        <v>48</v>
      </c>
      <c r="CQ6" s="7" t="s">
        <v>17</v>
      </c>
      <c r="CR6" s="7" t="s">
        <v>49</v>
      </c>
      <c r="CS6" s="7" t="s">
        <v>50</v>
      </c>
      <c r="CT6" s="7" t="s">
        <v>51</v>
      </c>
      <c r="CU6" s="7" t="s">
        <v>52</v>
      </c>
      <c r="CV6" s="8" t="s">
        <v>53</v>
      </c>
      <c r="CW6" s="7" t="s">
        <v>54</v>
      </c>
      <c r="CX6" s="7" t="s">
        <v>55</v>
      </c>
      <c r="CY6" s="7" t="s">
        <v>56</v>
      </c>
      <c r="CZ6" s="7" t="s">
        <v>22</v>
      </c>
      <c r="DA6" s="7" t="s">
        <v>57</v>
      </c>
      <c r="DB6" s="7" t="s">
        <v>17</v>
      </c>
      <c r="DC6" s="8" t="s">
        <v>23</v>
      </c>
      <c r="DD6" s="9" t="s">
        <v>58</v>
      </c>
      <c r="DE6" s="7" t="s">
        <v>59</v>
      </c>
      <c r="DF6" s="7" t="s">
        <v>60</v>
      </c>
      <c r="DG6" s="7" t="s">
        <v>61</v>
      </c>
      <c r="DH6" s="9" t="s">
        <v>62</v>
      </c>
      <c r="DI6" s="11" t="s">
        <v>63</v>
      </c>
    </row>
    <row r="7" spans="8:113" x14ac:dyDescent="0.3">
      <c r="H7" s="39" t="s">
        <v>78</v>
      </c>
      <c r="I7" s="33">
        <v>1807</v>
      </c>
      <c r="J7" s="34" t="s">
        <v>79</v>
      </c>
      <c r="K7" s="35" t="s">
        <v>80</v>
      </c>
      <c r="L7" s="36">
        <v>1392</v>
      </c>
      <c r="M7" s="37" t="s">
        <v>81</v>
      </c>
      <c r="N7" s="37" t="s">
        <v>82</v>
      </c>
      <c r="O7" s="38" t="s">
        <v>69</v>
      </c>
      <c r="P7" s="19">
        <v>7</v>
      </c>
      <c r="Q7" s="40">
        <v>3777.35</v>
      </c>
      <c r="R7" s="21"/>
      <c r="S7" s="22"/>
      <c r="T7" s="22"/>
      <c r="U7" s="21">
        <f t="shared" ref="U7" si="0">SUM(S7:T7)</f>
        <v>0</v>
      </c>
      <c r="V7" s="22"/>
      <c r="W7" s="22"/>
      <c r="X7" s="21">
        <f t="shared" ref="X7" si="1">SUM(V7:W7)</f>
        <v>0</v>
      </c>
      <c r="Y7" s="22"/>
      <c r="Z7" s="22"/>
      <c r="AA7" s="21">
        <f t="shared" ref="AA7" si="2">SUM(Y7:Z7)</f>
        <v>0</v>
      </c>
      <c r="AB7" s="22"/>
      <c r="AC7" s="22"/>
      <c r="AD7" s="23"/>
      <c r="AE7" s="22"/>
      <c r="AF7" s="22"/>
      <c r="AG7" s="24">
        <f t="shared" ref="AG7" si="3">SUM(AB7:AF7)</f>
        <v>0</v>
      </c>
      <c r="AH7" s="22"/>
      <c r="AI7" s="22"/>
      <c r="AJ7" s="22"/>
      <c r="AK7" s="22"/>
      <c r="AL7" s="22"/>
      <c r="AM7" s="22"/>
      <c r="AN7" s="22"/>
      <c r="AO7" s="21">
        <f t="shared" ref="AO7" si="4">SUM(AH7:AN7)</f>
        <v>0</v>
      </c>
      <c r="AP7" s="22"/>
      <c r="AQ7" s="22"/>
      <c r="AR7" s="22"/>
      <c r="AS7" s="22"/>
      <c r="AT7" s="22"/>
      <c r="AU7" s="22"/>
      <c r="AV7" s="22"/>
      <c r="AW7" s="21">
        <f t="shared" ref="AW7" si="5">SUM(AP7:AV7)</f>
        <v>0</v>
      </c>
      <c r="AX7" s="22"/>
      <c r="AY7" s="22"/>
      <c r="AZ7" s="22"/>
      <c r="BA7" s="22"/>
      <c r="BB7" s="22"/>
      <c r="BC7" s="22"/>
      <c r="BD7" s="22"/>
      <c r="BE7" s="21">
        <f t="shared" ref="BE7" si="6">SUM(AX7:BD7)</f>
        <v>0</v>
      </c>
      <c r="BF7" s="21">
        <f t="shared" ref="BF7:BF10" si="7">+AO7+AW7+BE7</f>
        <v>0</v>
      </c>
      <c r="BG7" s="22"/>
      <c r="BH7" s="22"/>
      <c r="BI7" s="22"/>
      <c r="BJ7" s="22"/>
      <c r="BK7" s="22"/>
      <c r="BL7" s="22"/>
      <c r="BM7" s="22"/>
      <c r="BN7" s="22"/>
      <c r="BO7" s="21">
        <f t="shared" ref="BO7:BO10" si="8">SUM(BG7:BN7)</f>
        <v>0</v>
      </c>
      <c r="BP7" s="22"/>
      <c r="BQ7" s="22"/>
      <c r="BR7" s="22"/>
      <c r="BS7" s="22"/>
      <c r="BT7" s="22"/>
      <c r="BU7" s="22"/>
      <c r="BV7" s="22"/>
      <c r="BW7" s="21">
        <f t="shared" ref="BW7" si="9">SUM(BP7:BV7)</f>
        <v>0</v>
      </c>
      <c r="BX7" s="22"/>
      <c r="BY7" s="22"/>
      <c r="BZ7" s="24">
        <f t="shared" ref="BZ7:BZ10" si="10">-BX7+BY7</f>
        <v>0</v>
      </c>
      <c r="CA7" s="25">
        <v>42.547760786885249</v>
      </c>
      <c r="CB7" s="25">
        <v>42.547760786885249</v>
      </c>
      <c r="CC7" s="25">
        <v>42.547760786885249</v>
      </c>
      <c r="CD7" s="25">
        <v>42.547760786885249</v>
      </c>
      <c r="CE7" s="25">
        <v>42.547760786885249</v>
      </c>
      <c r="CF7" s="25">
        <v>42.547760786885249</v>
      </c>
      <c r="CG7" s="25">
        <v>42.547760786885249</v>
      </c>
      <c r="CH7" s="21">
        <f t="shared" ref="CH7:CH10" si="11">SUM(CA7:CG7)+BZ7</f>
        <v>297.83432550819674</v>
      </c>
      <c r="CI7" s="22"/>
      <c r="CJ7" s="26"/>
      <c r="CK7" s="26"/>
      <c r="CL7" s="26"/>
      <c r="CM7" s="21">
        <f t="shared" ref="CM7:CM10" si="12">+SUM(CI7:CL7)</f>
        <v>0</v>
      </c>
      <c r="CN7" s="23"/>
      <c r="CO7" s="23"/>
      <c r="CP7" s="21">
        <f t="shared" ref="CP7:CP10" si="13">+SUM(CN7:CO7)</f>
        <v>0</v>
      </c>
      <c r="CQ7" s="22"/>
      <c r="CR7" s="22"/>
      <c r="CS7" s="22"/>
      <c r="CT7" s="22"/>
      <c r="CU7" s="22"/>
      <c r="CV7" s="21">
        <f t="shared" ref="CV7:CV10" si="14">+SUM(CQ7:CU7)</f>
        <v>0</v>
      </c>
      <c r="CW7" s="22"/>
      <c r="CX7" s="22"/>
      <c r="CY7" s="22"/>
      <c r="CZ7" s="22"/>
      <c r="DA7" s="22"/>
      <c r="DB7" s="22"/>
      <c r="DC7" s="21">
        <f t="shared" ref="DC7:DC10" si="15">+SUM(CW7:DB7)</f>
        <v>0</v>
      </c>
      <c r="DD7" s="27">
        <f t="shared" ref="DD7:DD10" si="16">CM7+CP7+CV7+DC7</f>
        <v>0</v>
      </c>
      <c r="DE7" s="26"/>
      <c r="DF7" s="26">
        <v>116.8</v>
      </c>
      <c r="DG7" s="26">
        <v>43.7</v>
      </c>
      <c r="DH7" s="28">
        <f t="shared" ref="DH7" si="17">SUM(DE7:DG7)</f>
        <v>160.5</v>
      </c>
      <c r="DI7" s="29">
        <f t="shared" ref="DI7:DI10" si="18">Q7+R7+U7+X7+AA7+AG7-BF7-BO7-BW7-CH7-DD7-DH7</f>
        <v>3319.0156744918031</v>
      </c>
    </row>
    <row r="8" spans="8:113" x14ac:dyDescent="0.3">
      <c r="H8" s="12" t="s">
        <v>64</v>
      </c>
      <c r="I8" s="13">
        <v>4357</v>
      </c>
      <c r="J8" s="14" t="s">
        <v>74</v>
      </c>
      <c r="K8" s="31" t="s">
        <v>75</v>
      </c>
      <c r="L8" s="16">
        <v>1422</v>
      </c>
      <c r="M8" s="32" t="s">
        <v>76</v>
      </c>
      <c r="N8" s="32" t="s">
        <v>77</v>
      </c>
      <c r="O8" s="18" t="s">
        <v>69</v>
      </c>
      <c r="P8" s="19">
        <v>7</v>
      </c>
      <c r="Q8" s="20">
        <v>2593.5</v>
      </c>
      <c r="R8" s="21"/>
      <c r="S8" s="22"/>
      <c r="T8" s="22"/>
      <c r="U8" s="21">
        <f t="shared" ref="U8:U10" si="19">SUM(S8:T8)</f>
        <v>0</v>
      </c>
      <c r="V8" s="22"/>
      <c r="W8" s="22"/>
      <c r="X8" s="21">
        <f t="shared" ref="X8:X10" si="20">SUM(V8:W8)</f>
        <v>0</v>
      </c>
      <c r="Y8" s="22"/>
      <c r="Z8" s="22"/>
      <c r="AA8" s="21">
        <f t="shared" ref="AA8:AA10" si="21">SUM(Y8:Z8)</f>
        <v>0</v>
      </c>
      <c r="AB8" s="22"/>
      <c r="AC8" s="22"/>
      <c r="AD8" s="23"/>
      <c r="AE8" s="22"/>
      <c r="AF8" s="22"/>
      <c r="AG8" s="24">
        <f t="shared" ref="AG8:AG10" si="22">SUM(AB8:AF8)</f>
        <v>0</v>
      </c>
      <c r="AH8" s="22"/>
      <c r="AI8" s="22"/>
      <c r="AJ8" s="22"/>
      <c r="AK8" s="22"/>
      <c r="AL8" s="22"/>
      <c r="AM8" s="22"/>
      <c r="AN8" s="22"/>
      <c r="AO8" s="21">
        <f t="shared" ref="AO8:AO10" si="23">SUM(AH8:AN8)</f>
        <v>0</v>
      </c>
      <c r="AP8" s="22"/>
      <c r="AQ8" s="22"/>
      <c r="AR8" s="22"/>
      <c r="AS8" s="22"/>
      <c r="AT8" s="22"/>
      <c r="AU8" s="22"/>
      <c r="AV8" s="22"/>
      <c r="AW8" s="21">
        <f t="shared" ref="AW8:AW10" si="24">SUM(AP8:AV8)</f>
        <v>0</v>
      </c>
      <c r="AX8" s="22"/>
      <c r="AY8" s="22"/>
      <c r="AZ8" s="22"/>
      <c r="BA8" s="22"/>
      <c r="BB8" s="22"/>
      <c r="BC8" s="22"/>
      <c r="BD8" s="22"/>
      <c r="BE8" s="21">
        <f t="shared" ref="BE8:BE10" si="25">SUM(AX8:BD8)</f>
        <v>0</v>
      </c>
      <c r="BF8" s="21">
        <f t="shared" si="7"/>
        <v>0</v>
      </c>
      <c r="BG8" s="22"/>
      <c r="BH8" s="22"/>
      <c r="BI8" s="22"/>
      <c r="BJ8" s="22"/>
      <c r="BK8" s="22"/>
      <c r="BL8" s="22"/>
      <c r="BM8" s="22"/>
      <c r="BN8" s="22"/>
      <c r="BO8" s="21">
        <f t="shared" si="8"/>
        <v>0</v>
      </c>
      <c r="BP8" s="22"/>
      <c r="BQ8" s="22"/>
      <c r="BR8" s="22"/>
      <c r="BS8" s="22"/>
      <c r="BT8" s="22"/>
      <c r="BU8" s="22"/>
      <c r="BV8" s="22"/>
      <c r="BW8" s="21">
        <f t="shared" ref="BW8:BW10" si="26">SUM(BP8:BV8)</f>
        <v>0</v>
      </c>
      <c r="BX8" s="22"/>
      <c r="BY8" s="22"/>
      <c r="BZ8" s="24">
        <f t="shared" si="10"/>
        <v>0</v>
      </c>
      <c r="CA8" s="25"/>
      <c r="CB8" s="25"/>
      <c r="CC8" s="25"/>
      <c r="CD8" s="25"/>
      <c r="CE8" s="25"/>
      <c r="CF8" s="25"/>
      <c r="CG8" s="25"/>
      <c r="CH8" s="21">
        <f t="shared" si="11"/>
        <v>0</v>
      </c>
      <c r="CI8" s="22"/>
      <c r="CJ8" s="26"/>
      <c r="CK8" s="26"/>
      <c r="CL8" s="26"/>
      <c r="CM8" s="21">
        <f t="shared" si="12"/>
        <v>0</v>
      </c>
      <c r="CN8" s="23"/>
      <c r="CO8" s="23"/>
      <c r="CP8" s="21">
        <f t="shared" si="13"/>
        <v>0</v>
      </c>
      <c r="CQ8" s="22"/>
      <c r="CR8" s="22"/>
      <c r="CS8" s="22"/>
      <c r="CT8" s="22"/>
      <c r="CU8" s="22"/>
      <c r="CV8" s="21">
        <f t="shared" si="14"/>
        <v>0</v>
      </c>
      <c r="CW8" s="22"/>
      <c r="CX8" s="22"/>
      <c r="CY8" s="22"/>
      <c r="CZ8" s="22"/>
      <c r="DA8" s="22"/>
      <c r="DB8" s="22"/>
      <c r="DC8" s="21">
        <f t="shared" si="15"/>
        <v>0</v>
      </c>
      <c r="DD8" s="27">
        <f t="shared" si="16"/>
        <v>0</v>
      </c>
      <c r="DE8" s="26"/>
      <c r="DF8" s="26">
        <v>143.86000000000001</v>
      </c>
      <c r="DG8" s="26">
        <v>49.68</v>
      </c>
      <c r="DH8" s="28">
        <f t="shared" ref="DH8:DH10" si="27">SUM(DE8:DG8)</f>
        <v>193.54000000000002</v>
      </c>
      <c r="DI8" s="29">
        <f t="shared" si="18"/>
        <v>2399.96</v>
      </c>
    </row>
    <row r="9" spans="8:113" x14ac:dyDescent="0.3">
      <c r="H9" s="12" t="s">
        <v>64</v>
      </c>
      <c r="I9" s="13">
        <v>4362</v>
      </c>
      <c r="J9" s="14" t="s">
        <v>65</v>
      </c>
      <c r="K9" s="15" t="s">
        <v>66</v>
      </c>
      <c r="L9" s="16">
        <v>1420</v>
      </c>
      <c r="M9" s="17" t="s">
        <v>67</v>
      </c>
      <c r="N9" s="17" t="s">
        <v>68</v>
      </c>
      <c r="O9" s="18" t="s">
        <v>69</v>
      </c>
      <c r="P9" s="19">
        <v>7</v>
      </c>
      <c r="Q9" s="20">
        <v>2650.69</v>
      </c>
      <c r="R9" s="21"/>
      <c r="S9" s="22"/>
      <c r="T9" s="22"/>
      <c r="U9" s="21">
        <f t="shared" si="19"/>
        <v>0</v>
      </c>
      <c r="V9" s="22"/>
      <c r="W9" s="22"/>
      <c r="X9" s="21">
        <f t="shared" si="20"/>
        <v>0</v>
      </c>
      <c r="Y9" s="22"/>
      <c r="Z9" s="22"/>
      <c r="AA9" s="21">
        <f t="shared" si="21"/>
        <v>0</v>
      </c>
      <c r="AB9" s="22"/>
      <c r="AC9" s="22"/>
      <c r="AD9" s="23"/>
      <c r="AE9" s="22"/>
      <c r="AF9" s="22"/>
      <c r="AG9" s="24">
        <f t="shared" si="22"/>
        <v>0</v>
      </c>
      <c r="AH9" s="22"/>
      <c r="AI9" s="22"/>
      <c r="AJ9" s="22"/>
      <c r="AK9" s="22"/>
      <c r="AL9" s="22"/>
      <c r="AM9" s="22"/>
      <c r="AN9" s="22"/>
      <c r="AO9" s="21">
        <f t="shared" si="23"/>
        <v>0</v>
      </c>
      <c r="AP9" s="22"/>
      <c r="AQ9" s="22"/>
      <c r="AR9" s="22"/>
      <c r="AS9" s="22"/>
      <c r="AT9" s="22"/>
      <c r="AU9" s="22"/>
      <c r="AV9" s="22"/>
      <c r="AW9" s="21">
        <f t="shared" si="24"/>
        <v>0</v>
      </c>
      <c r="AX9" s="22"/>
      <c r="AY9" s="22"/>
      <c r="AZ9" s="22"/>
      <c r="BA9" s="22"/>
      <c r="BB9" s="22"/>
      <c r="BC9" s="22"/>
      <c r="BD9" s="22"/>
      <c r="BE9" s="21">
        <f t="shared" si="25"/>
        <v>0</v>
      </c>
      <c r="BF9" s="21">
        <f t="shared" si="7"/>
        <v>0</v>
      </c>
      <c r="BG9" s="22"/>
      <c r="BH9" s="22"/>
      <c r="BI9" s="22"/>
      <c r="BJ9" s="22"/>
      <c r="BK9" s="22"/>
      <c r="BL9" s="22"/>
      <c r="BM9" s="22"/>
      <c r="BN9" s="22"/>
      <c r="BO9" s="21">
        <f t="shared" si="8"/>
        <v>0</v>
      </c>
      <c r="BP9" s="22"/>
      <c r="BQ9" s="22"/>
      <c r="BR9" s="22"/>
      <c r="BS9" s="22"/>
      <c r="BT9" s="22"/>
      <c r="BU9" s="22"/>
      <c r="BV9" s="22"/>
      <c r="BW9" s="21">
        <f t="shared" si="26"/>
        <v>0</v>
      </c>
      <c r="BX9" s="22"/>
      <c r="BY9" s="22"/>
      <c r="BZ9" s="24">
        <f t="shared" si="10"/>
        <v>0</v>
      </c>
      <c r="CA9" s="25"/>
      <c r="CB9" s="25"/>
      <c r="CC9" s="25"/>
      <c r="CD9" s="25"/>
      <c r="CE9" s="25"/>
      <c r="CF9" s="25"/>
      <c r="CG9" s="25"/>
      <c r="CH9" s="21">
        <f t="shared" si="11"/>
        <v>0</v>
      </c>
      <c r="CI9" s="22"/>
      <c r="CJ9" s="26"/>
      <c r="CK9" s="26"/>
      <c r="CL9" s="26"/>
      <c r="CM9" s="21">
        <f t="shared" si="12"/>
        <v>0</v>
      </c>
      <c r="CN9" s="23"/>
      <c r="CO9" s="23"/>
      <c r="CP9" s="21">
        <f t="shared" si="13"/>
        <v>0</v>
      </c>
      <c r="CQ9" s="22"/>
      <c r="CR9" s="22"/>
      <c r="CS9" s="22"/>
      <c r="CT9" s="22"/>
      <c r="CU9" s="22"/>
      <c r="CV9" s="21">
        <f t="shared" si="14"/>
        <v>0</v>
      </c>
      <c r="CW9" s="22"/>
      <c r="CX9" s="22"/>
      <c r="CY9" s="22"/>
      <c r="CZ9" s="22"/>
      <c r="DA9" s="22"/>
      <c r="DB9" s="22"/>
      <c r="DC9" s="21">
        <f t="shared" si="15"/>
        <v>0</v>
      </c>
      <c r="DD9" s="27">
        <f t="shared" si="16"/>
        <v>0</v>
      </c>
      <c r="DE9" s="26"/>
      <c r="DF9" s="26">
        <v>116.8</v>
      </c>
      <c r="DG9" s="26">
        <v>43.48</v>
      </c>
      <c r="DH9" s="28">
        <f t="shared" si="27"/>
        <v>160.28</v>
      </c>
      <c r="DI9" s="29">
        <f t="shared" si="18"/>
        <v>2490.41</v>
      </c>
    </row>
    <row r="10" spans="8:113" x14ac:dyDescent="0.3">
      <c r="H10" s="12" t="s">
        <v>64</v>
      </c>
      <c r="I10" s="13">
        <v>4364</v>
      </c>
      <c r="J10" s="14" t="s">
        <v>70</v>
      </c>
      <c r="K10" s="30" t="s">
        <v>71</v>
      </c>
      <c r="L10" s="16">
        <v>1421</v>
      </c>
      <c r="M10" s="17" t="s">
        <v>72</v>
      </c>
      <c r="N10" s="17" t="s">
        <v>73</v>
      </c>
      <c r="O10" s="18" t="s">
        <v>69</v>
      </c>
      <c r="P10" s="19">
        <v>7</v>
      </c>
      <c r="Q10" s="20">
        <v>1899.27</v>
      </c>
      <c r="R10" s="21"/>
      <c r="S10" s="22"/>
      <c r="T10" s="22"/>
      <c r="U10" s="21">
        <f t="shared" si="19"/>
        <v>0</v>
      </c>
      <c r="V10" s="22"/>
      <c r="W10" s="22"/>
      <c r="X10" s="21">
        <f t="shared" si="20"/>
        <v>0</v>
      </c>
      <c r="Y10" s="22"/>
      <c r="Z10" s="22"/>
      <c r="AA10" s="21">
        <f t="shared" si="21"/>
        <v>0</v>
      </c>
      <c r="AB10" s="22"/>
      <c r="AC10" s="22"/>
      <c r="AD10" s="23"/>
      <c r="AE10" s="22"/>
      <c r="AF10" s="22"/>
      <c r="AG10" s="24">
        <f t="shared" si="22"/>
        <v>0</v>
      </c>
      <c r="AH10" s="22"/>
      <c r="AI10" s="22"/>
      <c r="AJ10" s="22"/>
      <c r="AK10" s="22"/>
      <c r="AL10" s="22"/>
      <c r="AM10" s="22"/>
      <c r="AN10" s="22"/>
      <c r="AO10" s="21">
        <f t="shared" si="23"/>
        <v>0</v>
      </c>
      <c r="AP10" s="22"/>
      <c r="AQ10" s="22"/>
      <c r="AR10" s="22"/>
      <c r="AS10" s="22"/>
      <c r="AT10" s="22"/>
      <c r="AU10" s="22"/>
      <c r="AV10" s="22"/>
      <c r="AW10" s="21">
        <f t="shared" si="24"/>
        <v>0</v>
      </c>
      <c r="AX10" s="22"/>
      <c r="AY10" s="22"/>
      <c r="AZ10" s="22"/>
      <c r="BA10" s="22"/>
      <c r="BB10" s="22"/>
      <c r="BC10" s="22"/>
      <c r="BD10" s="22"/>
      <c r="BE10" s="21">
        <f t="shared" si="25"/>
        <v>0</v>
      </c>
      <c r="BF10" s="21">
        <f t="shared" si="7"/>
        <v>0</v>
      </c>
      <c r="BG10" s="22"/>
      <c r="BH10" s="22"/>
      <c r="BI10" s="22"/>
      <c r="BJ10" s="22"/>
      <c r="BK10" s="22"/>
      <c r="BL10" s="22"/>
      <c r="BM10" s="22"/>
      <c r="BN10" s="22"/>
      <c r="BO10" s="21">
        <f t="shared" si="8"/>
        <v>0</v>
      </c>
      <c r="BP10" s="22"/>
      <c r="BQ10" s="22"/>
      <c r="BR10" s="22"/>
      <c r="BS10" s="22"/>
      <c r="BT10" s="22"/>
      <c r="BU10" s="22"/>
      <c r="BV10" s="22"/>
      <c r="BW10" s="21">
        <f t="shared" si="26"/>
        <v>0</v>
      </c>
      <c r="BX10" s="22"/>
      <c r="BY10" s="22"/>
      <c r="BZ10" s="24">
        <f t="shared" si="10"/>
        <v>0</v>
      </c>
      <c r="CA10" s="25">
        <v>61.58</v>
      </c>
      <c r="CB10" s="25">
        <v>61.58</v>
      </c>
      <c r="CC10" s="25">
        <v>61.58</v>
      </c>
      <c r="CD10" s="25">
        <v>61.58</v>
      </c>
      <c r="CE10" s="25">
        <v>61.58</v>
      </c>
      <c r="CF10" s="25">
        <v>61.58</v>
      </c>
      <c r="CG10" s="25">
        <v>61.58</v>
      </c>
      <c r="CH10" s="21">
        <f t="shared" si="11"/>
        <v>431.05999999999995</v>
      </c>
      <c r="CI10" s="22"/>
      <c r="CJ10" s="26"/>
      <c r="CK10" s="26"/>
      <c r="CL10" s="26"/>
      <c r="CM10" s="21">
        <f t="shared" si="12"/>
        <v>0</v>
      </c>
      <c r="CN10" s="23"/>
      <c r="CO10" s="23"/>
      <c r="CP10" s="21">
        <f t="shared" si="13"/>
        <v>0</v>
      </c>
      <c r="CQ10" s="22"/>
      <c r="CR10" s="22"/>
      <c r="CS10" s="22"/>
      <c r="CT10" s="22"/>
      <c r="CU10" s="22"/>
      <c r="CV10" s="21">
        <f t="shared" si="14"/>
        <v>0</v>
      </c>
      <c r="CW10" s="22"/>
      <c r="CX10" s="22"/>
      <c r="CY10" s="22"/>
      <c r="CZ10" s="22"/>
      <c r="DA10" s="22"/>
      <c r="DB10" s="22"/>
      <c r="DC10" s="21">
        <f t="shared" si="15"/>
        <v>0</v>
      </c>
      <c r="DD10" s="27">
        <f t="shared" si="16"/>
        <v>0</v>
      </c>
      <c r="DE10" s="26"/>
      <c r="DF10" s="26">
        <v>116.8</v>
      </c>
      <c r="DG10" s="26">
        <v>43.48</v>
      </c>
      <c r="DH10" s="28">
        <f t="shared" si="27"/>
        <v>160.28</v>
      </c>
      <c r="DI10" s="29">
        <f t="shared" si="18"/>
        <v>1307.93</v>
      </c>
    </row>
  </sheetData>
  <conditionalFormatting sqref="I6">
    <cfRule type="duplicateValues" dxfId="2" priority="3"/>
  </conditionalFormatting>
  <conditionalFormatting sqref="I7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Foubert</dc:creator>
  <cp:lastModifiedBy>Javier Foubert</cp:lastModifiedBy>
  <dcterms:created xsi:type="dcterms:W3CDTF">2024-05-04T03:19:06Z</dcterms:created>
  <dcterms:modified xsi:type="dcterms:W3CDTF">2024-05-04T03:24:15Z</dcterms:modified>
</cp:coreProperties>
</file>