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taton 4\Desktop\comex\"/>
    </mc:Choice>
  </mc:AlternateContent>
  <xr:revisionPtr revIDLastSave="0" documentId="13_ncr:1_{C854F8B3-11FD-48EF-9C96-55C442867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MPLOS" sheetId="1" r:id="rId1"/>
  </sheets>
  <definedNames>
    <definedName name="_xlnm._FilterDatabase" localSheetId="0" hidden="1">EJEMPLOS!$A$1:$T$27</definedName>
  </definedNames>
  <calcPr calcId="191029"/>
</workbook>
</file>

<file path=xl/calcChain.xml><?xml version="1.0" encoding="utf-8"?>
<calcChain xmlns="http://schemas.openxmlformats.org/spreadsheetml/2006/main">
  <c r="K28" i="1" l="1"/>
  <c r="H28" i="1"/>
  <c r="G28" i="1"/>
  <c r="I28" i="1" s="1"/>
  <c r="K20" i="1"/>
  <c r="J20" i="1"/>
  <c r="J28" i="1" s="1"/>
  <c r="H20" i="1"/>
  <c r="G20" i="1"/>
  <c r="M20" i="1" s="1"/>
  <c r="K10" i="1"/>
  <c r="J10" i="1"/>
  <c r="H10" i="1"/>
  <c r="G10" i="1"/>
  <c r="M10" i="1" s="1"/>
  <c r="N10" i="1" s="1"/>
  <c r="I10" i="1" l="1"/>
  <c r="N20" i="1"/>
  <c r="I20" i="1"/>
  <c r="M28" i="1"/>
  <c r="N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PARQUEV</author>
  </authors>
  <commentList>
    <comment ref="M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PARQUEV:</t>
        </r>
        <r>
          <rPr>
            <sz val="9"/>
            <color indexed="81"/>
            <rFont val="Tahoma"/>
            <family val="2"/>
          </rPr>
          <t xml:space="preserve">
Siempre en verde "Litros Ideales a consumir"</t>
        </r>
      </text>
    </comment>
    <comment ref="N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PARQUEV:</t>
        </r>
        <r>
          <rPr>
            <sz val="9"/>
            <color indexed="81"/>
            <rFont val="Tahoma"/>
            <family val="2"/>
          </rPr>
          <t xml:space="preserve">
Es la cantidad que se gasto demás.
</t>
        </r>
      </text>
    </comment>
    <comment ref="N2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PARQUEV:</t>
        </r>
        <r>
          <rPr>
            <sz val="9"/>
            <color indexed="81"/>
            <rFont val="Tahoma"/>
            <family val="2"/>
          </rPr>
          <t xml:space="preserve">
Es la cantidad que se gasto demás.
</t>
        </r>
      </text>
    </comment>
    <comment ref="N2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PARQUEV:</t>
        </r>
        <r>
          <rPr>
            <sz val="9"/>
            <color indexed="81"/>
            <rFont val="Tahoma"/>
            <family val="2"/>
          </rPr>
          <t xml:space="preserve">
Es la cantidad que optimizo.
</t>
        </r>
      </text>
    </comment>
  </commentList>
</comments>
</file>

<file path=xl/sharedStrings.xml><?xml version="1.0" encoding="utf-8"?>
<sst xmlns="http://schemas.openxmlformats.org/spreadsheetml/2006/main" count="214" uniqueCount="71">
  <si>
    <t>Plaza</t>
  </si>
  <si>
    <t>Unidad</t>
  </si>
  <si>
    <t>Fecha</t>
  </si>
  <si>
    <t>Tipo</t>
  </si>
  <si>
    <t>Kilometro Anterior</t>
  </si>
  <si>
    <t>Kilometro Nuevo</t>
  </si>
  <si>
    <t>Kms Recorridos</t>
  </si>
  <si>
    <t>Litros</t>
  </si>
  <si>
    <t>Rendimiento</t>
  </si>
  <si>
    <t>Precio Gasolina</t>
  </si>
  <si>
    <t>Importe</t>
  </si>
  <si>
    <t>Minimo</t>
  </si>
  <si>
    <t>Litros Ideales</t>
  </si>
  <si>
    <t>Bajo Rendimiento</t>
  </si>
  <si>
    <t>Costo Km</t>
  </si>
  <si>
    <t>Operador</t>
  </si>
  <si>
    <t>Areas Nombre</t>
  </si>
  <si>
    <t>Departamentos Nombre</t>
  </si>
  <si>
    <t>Timestamp</t>
  </si>
  <si>
    <t>PUERTO VALLARTA</t>
  </si>
  <si>
    <t>VC08</t>
  </si>
  <si>
    <t>2023-08-02</t>
  </si>
  <si>
    <t>Diesel</t>
  </si>
  <si>
    <t>JHONNY AVILA CANALES</t>
  </si>
  <si>
    <t>TRANSPORTES</t>
  </si>
  <si>
    <t>ADMINISTRACIÓN</t>
  </si>
  <si>
    <t>2023-08-02 10:20:21</t>
  </si>
  <si>
    <t>2023-08-03</t>
  </si>
  <si>
    <t>2023-08-03 10:40:43</t>
  </si>
  <si>
    <t>2023-08-07</t>
  </si>
  <si>
    <t>2023-08-07 09:55:38</t>
  </si>
  <si>
    <t>2023-08-10</t>
  </si>
  <si>
    <t>2023-08-10 10:10:09</t>
  </si>
  <si>
    <t>2023-08-14</t>
  </si>
  <si>
    <t>2023-08-14 10:01:41</t>
  </si>
  <si>
    <t>2023-08-17</t>
  </si>
  <si>
    <t>2023-08-17 09:53:38</t>
  </si>
  <si>
    <t>2023-08-18</t>
  </si>
  <si>
    <t>2023-08-18 11:35:02</t>
  </si>
  <si>
    <t>2023-08-21</t>
  </si>
  <si>
    <t>2023-08-21 09:56:00</t>
  </si>
  <si>
    <t>FORANEO</t>
  </si>
  <si>
    <t>M-135</t>
  </si>
  <si>
    <t>2023-08-01</t>
  </si>
  <si>
    <t>José Antonio Domínguez Ramírez</t>
  </si>
  <si>
    <t>2023-08-09 14:05:37</t>
  </si>
  <si>
    <t>2023-08-09 14:08:26</t>
  </si>
  <si>
    <t>2023-08-05</t>
  </si>
  <si>
    <t>2023-08-09 14:10:19</t>
  </si>
  <si>
    <t>2023-08-09 14:11:36</t>
  </si>
  <si>
    <t>2023-08-08</t>
  </si>
  <si>
    <t>2023-08-09 14:12:39</t>
  </si>
  <si>
    <t>2023-08-12</t>
  </si>
  <si>
    <t>2023-08-14 18:55:03</t>
  </si>
  <si>
    <t>2023-08-14 18:56:16</t>
  </si>
  <si>
    <t>2023-08-16</t>
  </si>
  <si>
    <t>2023-08-21 12:43:04</t>
  </si>
  <si>
    <t>2023-08-21 12:44:27</t>
  </si>
  <si>
    <t>VC03</t>
  </si>
  <si>
    <t>2023-08-04</t>
  </si>
  <si>
    <t>FREDY DANIEL MENDOZA ORDENES</t>
  </si>
  <si>
    <t>OPERACIONES</t>
  </si>
  <si>
    <t>2023-08-05 09:32:33</t>
  </si>
  <si>
    <t>2023-08-07 13:43:52</t>
  </si>
  <si>
    <t>2023-08-11 10:02:55</t>
  </si>
  <si>
    <t>2023-08-11</t>
  </si>
  <si>
    <t>2023-08-12 11:36:57</t>
  </si>
  <si>
    <t>2023-08-14 11:29:28</t>
  </si>
  <si>
    <t>2023-08-19 09:08:44</t>
  </si>
  <si>
    <t>2023-08-19</t>
  </si>
  <si>
    <t>2023-08-19 11:14:03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</si>
</sst>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0.39997558519241921"/>
        <bgColor indexed="8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Fill="0" applyProtection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2" fontId="5" fillId="3" borderId="1" xfId="0" applyNumberFormat="1" applyFont="1" applyFill="1" applyBorder="1" applyAlignment="1" applyProtection="1">
      <alignment horizontal="center"/>
    </xf>
    <xf numFmtId="164" fontId="5" fillId="3" borderId="1" xfId="0" applyNumberFormat="1" applyFont="1" applyFill="1" applyBorder="1" applyAlignment="1" applyProtection="1">
      <alignment horizontal="center"/>
    </xf>
    <xf numFmtId="2" fontId="0" fillId="0" borderId="0" xfId="0" applyNumberFormat="1" applyFill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164" fontId="5" fillId="4" borderId="1" xfId="0" applyNumberFormat="1" applyFont="1" applyFill="1" applyBorder="1" applyAlignment="1" applyProtection="1">
      <alignment horizontal="center"/>
    </xf>
    <xf numFmtId="2" fontId="0" fillId="0" borderId="0" xfId="0" applyNumberForma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4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showRuler="0" zoomScale="85" zoomScaleNormal="85" workbookViewId="0">
      <selection activeCell="I17" sqref="I17"/>
    </sheetView>
  </sheetViews>
  <sheetFormatPr baseColWidth="10" defaultColWidth="11.5703125" defaultRowHeight="15" x14ac:dyDescent="0.25"/>
  <cols>
    <col min="1" max="1" width="20" style="3" customWidth="1"/>
    <col min="2" max="2" width="11.28515625" style="20" bestFit="1" customWidth="1"/>
    <col min="3" max="3" width="10.28515625" style="20" bestFit="1" customWidth="1"/>
    <col min="4" max="4" width="9" style="20" bestFit="1" customWidth="1"/>
    <col min="5" max="5" width="14.42578125" style="20" customWidth="1"/>
    <col min="6" max="6" width="11.7109375" style="20" customWidth="1"/>
    <col min="7" max="7" width="12.28515625" style="20" customWidth="1"/>
    <col min="8" max="8" width="10" style="20" bestFit="1" customWidth="1"/>
    <col min="9" max="9" width="29.5703125" style="22" customWidth="1"/>
    <col min="10" max="10" width="8.5703125" style="20" customWidth="1"/>
    <col min="11" max="11" width="13.28515625" style="23" customWidth="1"/>
    <col min="12" max="12" width="26.5703125" style="16" customWidth="1"/>
    <col min="13" max="13" width="25.85546875" style="24" customWidth="1"/>
    <col min="14" max="14" width="12.7109375" style="25" customWidth="1"/>
    <col min="15" max="15" width="20" style="3" customWidth="1"/>
    <col min="16" max="16" width="9.140625" style="3" customWidth="1"/>
    <col min="17" max="41" width="20" style="3" customWidth="1"/>
    <col min="42" max="42" width="9.140625" style="3" customWidth="1"/>
    <col min="43" max="67" width="20" style="3" customWidth="1"/>
    <col min="68" max="68" width="9.140625" style="3" customWidth="1"/>
    <col min="69" max="93" width="20" style="3" customWidth="1"/>
    <col min="94" max="94" width="9.140625" style="3" customWidth="1"/>
    <col min="95" max="119" width="20" style="3" customWidth="1"/>
    <col min="120" max="120" width="9.140625" style="3" customWidth="1"/>
    <col min="121" max="145" width="20" style="3" customWidth="1"/>
    <col min="146" max="146" width="9.140625" style="3" customWidth="1"/>
    <col min="147" max="171" width="20" style="3" customWidth="1"/>
    <col min="172" max="172" width="9.140625" style="3" customWidth="1"/>
    <col min="173" max="197" width="20" style="3" customWidth="1"/>
    <col min="198" max="198" width="9.140625" style="3" customWidth="1"/>
    <col min="199" max="223" width="20" style="3" customWidth="1"/>
    <col min="224" max="224" width="9.140625" style="3" customWidth="1"/>
    <col min="225" max="249" width="20" style="3" customWidth="1"/>
    <col min="250" max="250" width="9.140625" style="3" customWidth="1"/>
    <col min="251" max="256" width="20" style="3" customWidth="1"/>
    <col min="257" max="16384" width="11.5703125" style="3"/>
  </cols>
  <sheetData>
    <row r="1" spans="1:21" ht="40.15" customHeight="1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8" t="s">
        <v>8</v>
      </c>
      <c r="J1" s="26" t="s">
        <v>9</v>
      </c>
      <c r="K1" s="27" t="s">
        <v>10</v>
      </c>
      <c r="L1" s="28" t="s">
        <v>11</v>
      </c>
      <c r="M1" s="29" t="s">
        <v>12</v>
      </c>
      <c r="N1" s="2"/>
      <c r="O1" s="26" t="s">
        <v>13</v>
      </c>
      <c r="P1" s="26" t="s">
        <v>14</v>
      </c>
      <c r="Q1" s="26" t="s">
        <v>15</v>
      </c>
      <c r="R1" s="26" t="s">
        <v>16</v>
      </c>
      <c r="S1" s="26" t="s">
        <v>17</v>
      </c>
      <c r="T1" s="26" t="s">
        <v>18</v>
      </c>
      <c r="U1" s="1"/>
    </row>
    <row r="2" spans="1:21" x14ac:dyDescent="0.25">
      <c r="A2" s="4" t="s">
        <v>19</v>
      </c>
      <c r="B2" s="5" t="s">
        <v>20</v>
      </c>
      <c r="C2" s="5" t="s">
        <v>21</v>
      </c>
      <c r="D2" s="5" t="s">
        <v>22</v>
      </c>
      <c r="E2" s="5">
        <v>130406</v>
      </c>
      <c r="F2" s="5">
        <v>130588</v>
      </c>
      <c r="G2" s="5">
        <v>182</v>
      </c>
      <c r="H2" s="5">
        <v>8.1</v>
      </c>
      <c r="I2" s="6">
        <v>22.47</v>
      </c>
      <c r="J2" s="5">
        <v>24.69</v>
      </c>
      <c r="K2" s="7">
        <v>200</v>
      </c>
      <c r="L2" s="8">
        <v>6</v>
      </c>
      <c r="M2" s="9"/>
      <c r="N2" s="10"/>
      <c r="O2" s="4">
        <v>0</v>
      </c>
      <c r="P2" s="4">
        <v>1.1000000000000001</v>
      </c>
      <c r="Q2" s="4" t="s">
        <v>23</v>
      </c>
      <c r="R2" s="4" t="s">
        <v>24</v>
      </c>
      <c r="S2" s="4" t="s">
        <v>25</v>
      </c>
      <c r="T2" s="4" t="s">
        <v>26</v>
      </c>
      <c r="U2" s="4"/>
    </row>
    <row r="3" spans="1:21" x14ac:dyDescent="0.25">
      <c r="A3" s="4" t="s">
        <v>19</v>
      </c>
      <c r="B3" s="5" t="s">
        <v>20</v>
      </c>
      <c r="C3" s="5" t="s">
        <v>27</v>
      </c>
      <c r="D3" s="5" t="s">
        <v>22</v>
      </c>
      <c r="E3" s="5">
        <v>130588</v>
      </c>
      <c r="F3" s="5">
        <v>130648</v>
      </c>
      <c r="G3" s="5">
        <v>60</v>
      </c>
      <c r="H3" s="5">
        <v>42.53</v>
      </c>
      <c r="I3" s="6">
        <v>1.41</v>
      </c>
      <c r="J3" s="5">
        <v>24.69</v>
      </c>
      <c r="K3" s="7">
        <v>1050</v>
      </c>
      <c r="L3" s="8">
        <v>6</v>
      </c>
      <c r="M3" s="9"/>
      <c r="N3" s="10"/>
      <c r="O3" s="4">
        <v>0</v>
      </c>
      <c r="P3" s="4">
        <v>17.5</v>
      </c>
      <c r="Q3" s="4" t="s">
        <v>23</v>
      </c>
      <c r="R3" s="4" t="s">
        <v>24</v>
      </c>
      <c r="S3" s="4" t="s">
        <v>25</v>
      </c>
      <c r="T3" s="4" t="s">
        <v>28</v>
      </c>
      <c r="U3" s="4"/>
    </row>
    <row r="4" spans="1:21" x14ac:dyDescent="0.25">
      <c r="A4" s="4" t="s">
        <v>19</v>
      </c>
      <c r="B4" s="5" t="s">
        <v>20</v>
      </c>
      <c r="C4" s="5" t="s">
        <v>29</v>
      </c>
      <c r="D4" s="5" t="s">
        <v>22</v>
      </c>
      <c r="E4" s="5">
        <v>130648</v>
      </c>
      <c r="F4" s="5">
        <v>130856</v>
      </c>
      <c r="G4" s="5">
        <v>208</v>
      </c>
      <c r="H4" s="5">
        <v>52.65</v>
      </c>
      <c r="I4" s="6">
        <v>3.95</v>
      </c>
      <c r="J4" s="5">
        <v>24.69</v>
      </c>
      <c r="K4" s="7">
        <v>1300</v>
      </c>
      <c r="L4" s="8">
        <v>6</v>
      </c>
      <c r="M4" s="9"/>
      <c r="N4" s="10"/>
      <c r="O4" s="4">
        <v>0</v>
      </c>
      <c r="P4" s="4">
        <v>6.25</v>
      </c>
      <c r="Q4" s="4" t="s">
        <v>23</v>
      </c>
      <c r="R4" s="4" t="s">
        <v>24</v>
      </c>
      <c r="S4" s="4" t="s">
        <v>25</v>
      </c>
      <c r="T4" s="4" t="s">
        <v>30</v>
      </c>
      <c r="U4" s="4"/>
    </row>
    <row r="5" spans="1:21" x14ac:dyDescent="0.25">
      <c r="A5" s="4" t="s">
        <v>19</v>
      </c>
      <c r="B5" s="5" t="s">
        <v>20</v>
      </c>
      <c r="C5" s="5" t="s">
        <v>31</v>
      </c>
      <c r="D5" s="5" t="s">
        <v>22</v>
      </c>
      <c r="E5" s="5">
        <v>130856</v>
      </c>
      <c r="F5" s="5">
        <v>131131</v>
      </c>
      <c r="G5" s="5">
        <v>275</v>
      </c>
      <c r="H5" s="5">
        <v>24.69</v>
      </c>
      <c r="I5" s="6">
        <v>11.14</v>
      </c>
      <c r="J5" s="5">
        <v>24.69</v>
      </c>
      <c r="K5" s="7">
        <v>600</v>
      </c>
      <c r="L5" s="8">
        <v>6</v>
      </c>
      <c r="M5" s="9"/>
      <c r="N5" s="10"/>
      <c r="O5" s="4">
        <v>0</v>
      </c>
      <c r="P5" s="4">
        <v>2.1800000000000002</v>
      </c>
      <c r="Q5" s="4" t="s">
        <v>23</v>
      </c>
      <c r="R5" s="4" t="s">
        <v>24</v>
      </c>
      <c r="S5" s="4" t="s">
        <v>25</v>
      </c>
      <c r="T5" s="4" t="s">
        <v>32</v>
      </c>
      <c r="U5" s="4"/>
    </row>
    <row r="6" spans="1:21" x14ac:dyDescent="0.25">
      <c r="A6" s="4" t="s">
        <v>19</v>
      </c>
      <c r="B6" s="5" t="s">
        <v>20</v>
      </c>
      <c r="C6" s="5" t="s">
        <v>33</v>
      </c>
      <c r="D6" s="5" t="s">
        <v>22</v>
      </c>
      <c r="E6" s="5">
        <v>131131</v>
      </c>
      <c r="F6" s="5">
        <v>131351</v>
      </c>
      <c r="G6" s="5">
        <v>220</v>
      </c>
      <c r="H6" s="5">
        <v>40.5</v>
      </c>
      <c r="I6" s="6">
        <v>5.43</v>
      </c>
      <c r="J6" s="5">
        <v>24.69</v>
      </c>
      <c r="K6" s="7">
        <v>1000</v>
      </c>
      <c r="L6" s="8">
        <v>6</v>
      </c>
      <c r="M6" s="9"/>
      <c r="N6" s="10"/>
      <c r="O6" s="4">
        <v>0</v>
      </c>
      <c r="P6" s="4">
        <v>4.55</v>
      </c>
      <c r="Q6" s="4" t="s">
        <v>23</v>
      </c>
      <c r="R6" s="4" t="s">
        <v>24</v>
      </c>
      <c r="S6" s="4" t="s">
        <v>25</v>
      </c>
      <c r="T6" s="4" t="s">
        <v>34</v>
      </c>
      <c r="U6" s="4"/>
    </row>
    <row r="7" spans="1:21" x14ac:dyDescent="0.25">
      <c r="A7" s="4" t="s">
        <v>19</v>
      </c>
      <c r="B7" s="5" t="s">
        <v>20</v>
      </c>
      <c r="C7" s="5" t="s">
        <v>35</v>
      </c>
      <c r="D7" s="5" t="s">
        <v>22</v>
      </c>
      <c r="E7" s="5">
        <v>131351</v>
      </c>
      <c r="F7" s="5">
        <v>131608</v>
      </c>
      <c r="G7" s="5">
        <v>257</v>
      </c>
      <c r="H7" s="5">
        <v>24.3</v>
      </c>
      <c r="I7" s="6">
        <v>10.58</v>
      </c>
      <c r="J7" s="5">
        <v>24.69</v>
      </c>
      <c r="K7" s="7">
        <v>600</v>
      </c>
      <c r="L7" s="8">
        <v>6</v>
      </c>
      <c r="M7" s="9"/>
      <c r="N7" s="10"/>
      <c r="O7" s="4">
        <v>0</v>
      </c>
      <c r="P7" s="4">
        <v>2.33</v>
      </c>
      <c r="Q7" s="4" t="s">
        <v>23</v>
      </c>
      <c r="R7" s="4" t="s">
        <v>24</v>
      </c>
      <c r="S7" s="4" t="s">
        <v>25</v>
      </c>
      <c r="T7" s="4" t="s">
        <v>36</v>
      </c>
      <c r="U7" s="4"/>
    </row>
    <row r="8" spans="1:21" x14ac:dyDescent="0.25">
      <c r="A8" s="4" t="s">
        <v>19</v>
      </c>
      <c r="B8" s="5" t="s">
        <v>20</v>
      </c>
      <c r="C8" s="5" t="s">
        <v>37</v>
      </c>
      <c r="D8" s="5" t="s">
        <v>22</v>
      </c>
      <c r="E8" s="5">
        <v>131608</v>
      </c>
      <c r="F8" s="5">
        <v>131714</v>
      </c>
      <c r="G8" s="5">
        <v>106</v>
      </c>
      <c r="H8" s="5">
        <v>16.2</v>
      </c>
      <c r="I8" s="6">
        <v>6.54</v>
      </c>
      <c r="J8" s="5">
        <v>24.69</v>
      </c>
      <c r="K8" s="7">
        <v>400</v>
      </c>
      <c r="L8" s="8">
        <v>6</v>
      </c>
      <c r="M8" s="9"/>
      <c r="N8" s="10"/>
      <c r="O8" s="4">
        <v>0</v>
      </c>
      <c r="P8" s="4">
        <v>3.77</v>
      </c>
      <c r="Q8" s="4" t="s">
        <v>23</v>
      </c>
      <c r="R8" s="4" t="s">
        <v>24</v>
      </c>
      <c r="S8" s="4" t="s">
        <v>25</v>
      </c>
      <c r="T8" s="4" t="s">
        <v>38</v>
      </c>
      <c r="U8" s="4"/>
    </row>
    <row r="9" spans="1:21" x14ac:dyDescent="0.25">
      <c r="A9" s="4" t="s">
        <v>19</v>
      </c>
      <c r="B9" s="5" t="s">
        <v>20</v>
      </c>
      <c r="C9" s="5" t="s">
        <v>39</v>
      </c>
      <c r="D9" s="5" t="s">
        <v>22</v>
      </c>
      <c r="E9" s="5">
        <v>131714</v>
      </c>
      <c r="F9" s="5">
        <v>131817</v>
      </c>
      <c r="G9" s="5">
        <v>103</v>
      </c>
      <c r="H9" s="5">
        <v>40.5</v>
      </c>
      <c r="I9" s="6">
        <v>2.54</v>
      </c>
      <c r="J9" s="5">
        <v>24.69</v>
      </c>
      <c r="K9" s="7">
        <v>1000</v>
      </c>
      <c r="L9" s="8">
        <v>6</v>
      </c>
      <c r="M9" s="9"/>
      <c r="N9" s="10"/>
      <c r="O9" s="4">
        <v>0</v>
      </c>
      <c r="P9" s="4">
        <v>9.7100000000000009</v>
      </c>
      <c r="Q9" s="4" t="s">
        <v>23</v>
      </c>
      <c r="R9" s="4" t="s">
        <v>24</v>
      </c>
      <c r="S9" s="4" t="s">
        <v>25</v>
      </c>
      <c r="T9" s="4" t="s">
        <v>40</v>
      </c>
      <c r="U9" s="4"/>
    </row>
    <row r="10" spans="1:21" ht="15.75" x14ac:dyDescent="0.25">
      <c r="A10" s="4"/>
      <c r="B10" s="11" t="s">
        <v>20</v>
      </c>
      <c r="C10" s="12"/>
      <c r="D10" s="12"/>
      <c r="E10" s="12"/>
      <c r="F10" s="12"/>
      <c r="G10" s="13">
        <f>SUM(G2:G9)</f>
        <v>1411</v>
      </c>
      <c r="H10" s="13">
        <f>SUM(H2:H9)</f>
        <v>249.47</v>
      </c>
      <c r="I10" s="14">
        <f>G10/H10</f>
        <v>5.6559907002846037</v>
      </c>
      <c r="J10" s="12">
        <f>AVERAGE(J2:J9)</f>
        <v>24.69</v>
      </c>
      <c r="K10" s="15">
        <f>SUM(K2:K9)</f>
        <v>6150</v>
      </c>
      <c r="M10" s="17">
        <f>G10/L9</f>
        <v>235.16666666666666</v>
      </c>
      <c r="N10" s="15">
        <f>(H10-M10)*J10</f>
        <v>353.14930000000021</v>
      </c>
      <c r="O10" s="4"/>
      <c r="P10" s="4"/>
      <c r="Q10" s="4"/>
      <c r="R10" s="4"/>
      <c r="S10" s="4"/>
      <c r="T10" s="4"/>
      <c r="U10" s="4"/>
    </row>
    <row r="11" spans="1:21" x14ac:dyDescent="0.25">
      <c r="A11" s="4" t="s">
        <v>41</v>
      </c>
      <c r="B11" s="5" t="s">
        <v>42</v>
      </c>
      <c r="C11" s="5" t="s">
        <v>43</v>
      </c>
      <c r="D11" s="5" t="s">
        <v>22</v>
      </c>
      <c r="E11" s="5">
        <v>299280</v>
      </c>
      <c r="F11" s="5">
        <v>300053</v>
      </c>
      <c r="G11" s="5">
        <v>773</v>
      </c>
      <c r="H11" s="5">
        <v>470</v>
      </c>
      <c r="I11" s="6">
        <v>1.64</v>
      </c>
      <c r="J11" s="5">
        <v>24.59</v>
      </c>
      <c r="K11" s="7">
        <v>11557.3</v>
      </c>
      <c r="L11" s="8">
        <v>2.6</v>
      </c>
      <c r="M11" s="9"/>
      <c r="N11" s="10"/>
      <c r="O11" s="4">
        <v>0</v>
      </c>
      <c r="P11" s="4">
        <v>14.95</v>
      </c>
      <c r="Q11" s="4" t="s">
        <v>44</v>
      </c>
      <c r="R11" s="4" t="s">
        <v>24</v>
      </c>
      <c r="S11" s="4" t="s">
        <v>41</v>
      </c>
      <c r="T11" s="4" t="s">
        <v>45</v>
      </c>
      <c r="U11" s="4"/>
    </row>
    <row r="12" spans="1:21" x14ac:dyDescent="0.25">
      <c r="A12" s="4" t="s">
        <v>41</v>
      </c>
      <c r="B12" s="5" t="s">
        <v>42</v>
      </c>
      <c r="C12" s="5" t="s">
        <v>27</v>
      </c>
      <c r="D12" s="5" t="s">
        <v>22</v>
      </c>
      <c r="E12" s="5">
        <v>300053</v>
      </c>
      <c r="F12" s="5">
        <v>300054</v>
      </c>
      <c r="G12" s="5">
        <v>1</v>
      </c>
      <c r="H12" s="5">
        <v>535</v>
      </c>
      <c r="I12" s="6">
        <v>0</v>
      </c>
      <c r="J12" s="5">
        <v>24.59</v>
      </c>
      <c r="K12" s="7">
        <v>10696.65</v>
      </c>
      <c r="L12" s="8">
        <v>2.6</v>
      </c>
      <c r="M12" s="9"/>
      <c r="N12" s="10"/>
      <c r="O12" s="4">
        <v>0</v>
      </c>
      <c r="P12" s="4">
        <v>10696.65</v>
      </c>
      <c r="Q12" s="4" t="s">
        <v>44</v>
      </c>
      <c r="R12" s="4" t="s">
        <v>24</v>
      </c>
      <c r="S12" s="4" t="s">
        <v>41</v>
      </c>
      <c r="T12" s="4" t="s">
        <v>46</v>
      </c>
      <c r="U12" s="4"/>
    </row>
    <row r="13" spans="1:21" x14ac:dyDescent="0.25">
      <c r="A13" s="4" t="s">
        <v>41</v>
      </c>
      <c r="B13" s="5" t="s">
        <v>42</v>
      </c>
      <c r="C13" s="5" t="s">
        <v>47</v>
      </c>
      <c r="D13" s="5" t="s">
        <v>22</v>
      </c>
      <c r="E13" s="5">
        <v>300054</v>
      </c>
      <c r="F13" s="5">
        <v>300100</v>
      </c>
      <c r="G13" s="5">
        <v>46</v>
      </c>
      <c r="H13" s="5">
        <v>100</v>
      </c>
      <c r="I13" s="6">
        <v>0.46</v>
      </c>
      <c r="J13" s="5">
        <v>24.59</v>
      </c>
      <c r="K13" s="7">
        <v>2459</v>
      </c>
      <c r="L13" s="8">
        <v>2.6</v>
      </c>
      <c r="M13" s="9"/>
      <c r="N13" s="10"/>
      <c r="O13" s="4">
        <v>0</v>
      </c>
      <c r="P13" s="4">
        <v>53.46</v>
      </c>
      <c r="Q13" s="4" t="s">
        <v>44</v>
      </c>
      <c r="R13" s="4" t="s">
        <v>24</v>
      </c>
      <c r="S13" s="4" t="s">
        <v>41</v>
      </c>
      <c r="T13" s="4" t="s">
        <v>48</v>
      </c>
      <c r="U13" s="4"/>
    </row>
    <row r="14" spans="1:21" x14ac:dyDescent="0.25">
      <c r="A14" s="4" t="s">
        <v>41</v>
      </c>
      <c r="B14" s="5" t="s">
        <v>42</v>
      </c>
      <c r="C14" s="5" t="s">
        <v>29</v>
      </c>
      <c r="D14" s="5" t="s">
        <v>22</v>
      </c>
      <c r="E14" s="5">
        <v>300100</v>
      </c>
      <c r="F14" s="5">
        <v>300684</v>
      </c>
      <c r="G14" s="5">
        <v>584</v>
      </c>
      <c r="H14" s="5">
        <v>305</v>
      </c>
      <c r="I14" s="6">
        <v>1.91</v>
      </c>
      <c r="J14" s="5">
        <v>24.59</v>
      </c>
      <c r="K14" s="7">
        <v>7499.95</v>
      </c>
      <c r="L14" s="8">
        <v>2.6</v>
      </c>
      <c r="M14" s="9"/>
      <c r="N14" s="10"/>
      <c r="O14" s="4">
        <v>0</v>
      </c>
      <c r="P14" s="4">
        <v>12.84</v>
      </c>
      <c r="Q14" s="4" t="s">
        <v>44</v>
      </c>
      <c r="R14" s="4" t="s">
        <v>24</v>
      </c>
      <c r="S14" s="4" t="s">
        <v>41</v>
      </c>
      <c r="T14" s="4" t="s">
        <v>49</v>
      </c>
      <c r="U14" s="4"/>
    </row>
    <row r="15" spans="1:21" x14ac:dyDescent="0.25">
      <c r="A15" s="4" t="s">
        <v>41</v>
      </c>
      <c r="B15" s="5" t="s">
        <v>42</v>
      </c>
      <c r="C15" s="5" t="s">
        <v>50</v>
      </c>
      <c r="D15" s="5" t="s">
        <v>22</v>
      </c>
      <c r="E15" s="5">
        <v>300684</v>
      </c>
      <c r="F15" s="5">
        <v>300685</v>
      </c>
      <c r="G15" s="5">
        <v>1</v>
      </c>
      <c r="H15" s="5">
        <v>80</v>
      </c>
      <c r="I15" s="6">
        <v>0.01</v>
      </c>
      <c r="J15" s="5">
        <v>24.59</v>
      </c>
      <c r="K15" s="7">
        <v>1967.2</v>
      </c>
      <c r="L15" s="8">
        <v>2.6</v>
      </c>
      <c r="M15" s="9"/>
      <c r="N15" s="10"/>
      <c r="O15" s="4">
        <v>0</v>
      </c>
      <c r="P15" s="4">
        <v>1967.2</v>
      </c>
      <c r="Q15" s="4" t="s">
        <v>44</v>
      </c>
      <c r="R15" s="4" t="s">
        <v>24</v>
      </c>
      <c r="S15" s="4" t="s">
        <v>41</v>
      </c>
      <c r="T15" s="4" t="s">
        <v>51</v>
      </c>
      <c r="U15" s="4"/>
    </row>
    <row r="16" spans="1:21" x14ac:dyDescent="0.25">
      <c r="A16" s="4" t="s">
        <v>41</v>
      </c>
      <c r="B16" s="5" t="s">
        <v>42</v>
      </c>
      <c r="C16" s="5" t="s">
        <v>52</v>
      </c>
      <c r="D16" s="5" t="s">
        <v>22</v>
      </c>
      <c r="E16" s="5">
        <v>300685</v>
      </c>
      <c r="F16" s="5">
        <v>302138</v>
      </c>
      <c r="G16" s="5">
        <v>1453</v>
      </c>
      <c r="H16" s="5">
        <v>474</v>
      </c>
      <c r="I16" s="6">
        <v>3.07</v>
      </c>
      <c r="J16" s="5">
        <v>24.79</v>
      </c>
      <c r="K16" s="7">
        <v>11750.46</v>
      </c>
      <c r="L16" s="8">
        <v>2.6</v>
      </c>
      <c r="M16" s="9"/>
      <c r="N16" s="10"/>
      <c r="O16" s="4">
        <v>0</v>
      </c>
      <c r="P16" s="4">
        <v>8.09</v>
      </c>
      <c r="Q16" s="4" t="s">
        <v>44</v>
      </c>
      <c r="R16" s="4" t="s">
        <v>24</v>
      </c>
      <c r="S16" s="4" t="s">
        <v>41</v>
      </c>
      <c r="T16" s="4" t="s">
        <v>53</v>
      </c>
      <c r="U16" s="4"/>
    </row>
    <row r="17" spans="1:21" x14ac:dyDescent="0.25">
      <c r="A17" s="4" t="s">
        <v>41</v>
      </c>
      <c r="B17" s="5" t="s">
        <v>42</v>
      </c>
      <c r="C17" s="5" t="s">
        <v>33</v>
      </c>
      <c r="D17" s="5" t="s">
        <v>22</v>
      </c>
      <c r="E17" s="5">
        <v>302138</v>
      </c>
      <c r="F17" s="5">
        <v>302849</v>
      </c>
      <c r="G17" s="5">
        <v>711</v>
      </c>
      <c r="H17" s="5">
        <v>302</v>
      </c>
      <c r="I17" s="6">
        <v>2.35</v>
      </c>
      <c r="J17" s="5">
        <v>24.79</v>
      </c>
      <c r="K17" s="7">
        <v>7486.58</v>
      </c>
      <c r="L17" s="8">
        <v>2.6</v>
      </c>
      <c r="M17" s="9"/>
      <c r="N17" s="10"/>
      <c r="O17" s="4">
        <v>0</v>
      </c>
      <c r="P17" s="4">
        <v>10.53</v>
      </c>
      <c r="Q17" s="4" t="s">
        <v>44</v>
      </c>
      <c r="R17" s="4" t="s">
        <v>24</v>
      </c>
      <c r="S17" s="4" t="s">
        <v>41</v>
      </c>
      <c r="T17" s="4" t="s">
        <v>54</v>
      </c>
      <c r="U17" s="4"/>
    </row>
    <row r="18" spans="1:21" x14ac:dyDescent="0.25">
      <c r="A18" s="4" t="s">
        <v>41</v>
      </c>
      <c r="B18" s="5" t="s">
        <v>42</v>
      </c>
      <c r="C18" s="5" t="s">
        <v>55</v>
      </c>
      <c r="D18" s="5" t="s">
        <v>22</v>
      </c>
      <c r="E18" s="5">
        <v>302849</v>
      </c>
      <c r="F18" s="5">
        <v>303540</v>
      </c>
      <c r="G18" s="5">
        <v>691</v>
      </c>
      <c r="H18" s="5">
        <v>370</v>
      </c>
      <c r="I18" s="6">
        <v>1.87</v>
      </c>
      <c r="J18" s="5">
        <v>24.79</v>
      </c>
      <c r="K18" s="7">
        <v>9172.2999999999993</v>
      </c>
      <c r="L18" s="8">
        <v>2.6</v>
      </c>
      <c r="M18" s="9"/>
      <c r="N18" s="10"/>
      <c r="O18" s="4">
        <v>0</v>
      </c>
      <c r="P18" s="4">
        <v>13.27</v>
      </c>
      <c r="Q18" s="4" t="s">
        <v>44</v>
      </c>
      <c r="R18" s="4" t="s">
        <v>24</v>
      </c>
      <c r="S18" s="4" t="s">
        <v>41</v>
      </c>
      <c r="T18" s="4" t="s">
        <v>56</v>
      </c>
      <c r="U18" s="4"/>
    </row>
    <row r="19" spans="1:21" x14ac:dyDescent="0.25">
      <c r="A19" s="4" t="s">
        <v>41</v>
      </c>
      <c r="B19" s="5" t="s">
        <v>42</v>
      </c>
      <c r="C19" s="5" t="s">
        <v>37</v>
      </c>
      <c r="D19" s="5" t="s">
        <v>22</v>
      </c>
      <c r="E19" s="5">
        <v>303540</v>
      </c>
      <c r="F19" s="5">
        <v>303541</v>
      </c>
      <c r="G19" s="5">
        <v>1</v>
      </c>
      <c r="H19" s="5">
        <v>45</v>
      </c>
      <c r="I19" s="6">
        <v>0.02</v>
      </c>
      <c r="J19" s="5">
        <v>24.79</v>
      </c>
      <c r="K19" s="7">
        <v>1117.8</v>
      </c>
      <c r="L19" s="8">
        <v>2.6</v>
      </c>
      <c r="M19" s="9"/>
      <c r="N19" s="10"/>
      <c r="O19" s="4">
        <v>0</v>
      </c>
      <c r="P19" s="4">
        <v>1117.8</v>
      </c>
      <c r="Q19" s="4" t="s">
        <v>44</v>
      </c>
      <c r="R19" s="4" t="s">
        <v>24</v>
      </c>
      <c r="S19" s="4" t="s">
        <v>41</v>
      </c>
      <c r="T19" s="4" t="s">
        <v>57</v>
      </c>
      <c r="U19" s="4"/>
    </row>
    <row r="20" spans="1:21" ht="15.75" x14ac:dyDescent="0.25">
      <c r="A20" s="4"/>
      <c r="B20" s="11" t="s">
        <v>42</v>
      </c>
      <c r="C20" s="5"/>
      <c r="D20" s="5"/>
      <c r="E20" s="5"/>
      <c r="F20" s="5"/>
      <c r="G20" s="13">
        <f>SUM(G11:G19)</f>
        <v>4261</v>
      </c>
      <c r="H20" s="13">
        <f>SUM(H11:H19)</f>
        <v>2681</v>
      </c>
      <c r="I20" s="14">
        <f>G20/H20</f>
        <v>1.5893323386795972</v>
      </c>
      <c r="J20" s="18">
        <f>AVERAGE(J11:J19)</f>
        <v>24.678888888888888</v>
      </c>
      <c r="K20" s="15">
        <f>SUM(K11:K19)</f>
        <v>63707.240000000005</v>
      </c>
      <c r="L20" s="8"/>
      <c r="M20" s="17">
        <f>G20/L19</f>
        <v>1638.8461538461538</v>
      </c>
      <c r="N20" s="15">
        <f>(H20-M20)*J20</f>
        <v>25719.198974358977</v>
      </c>
      <c r="O20" s="4"/>
      <c r="P20" s="4"/>
      <c r="Q20" s="4"/>
      <c r="R20" s="4"/>
      <c r="S20" s="4"/>
      <c r="T20" s="4"/>
      <c r="U20" s="4"/>
    </row>
    <row r="21" spans="1:21" x14ac:dyDescent="0.25">
      <c r="A21" s="4" t="s">
        <v>19</v>
      </c>
      <c r="B21" s="5" t="s">
        <v>58</v>
      </c>
      <c r="C21" s="5" t="s">
        <v>59</v>
      </c>
      <c r="D21" s="5" t="s">
        <v>22</v>
      </c>
      <c r="E21" s="5">
        <v>242312</v>
      </c>
      <c r="F21" s="5">
        <v>242568</v>
      </c>
      <c r="G21" s="5">
        <v>256</v>
      </c>
      <c r="H21" s="5">
        <v>30.93</v>
      </c>
      <c r="I21" s="6">
        <v>8.2799999999999994</v>
      </c>
      <c r="J21" s="5">
        <v>24.25</v>
      </c>
      <c r="K21" s="7">
        <v>750</v>
      </c>
      <c r="L21" s="8">
        <v>6</v>
      </c>
      <c r="M21" s="9"/>
      <c r="N21" s="10"/>
      <c r="O21" s="4">
        <v>0</v>
      </c>
      <c r="P21" s="4">
        <v>2.93</v>
      </c>
      <c r="Q21" s="4" t="s">
        <v>60</v>
      </c>
      <c r="R21" s="4" t="s">
        <v>61</v>
      </c>
      <c r="S21" s="4" t="s">
        <v>41</v>
      </c>
      <c r="T21" s="4" t="s">
        <v>62</v>
      </c>
      <c r="U21" s="4"/>
    </row>
    <row r="22" spans="1:21" x14ac:dyDescent="0.25">
      <c r="A22" s="4" t="s">
        <v>19</v>
      </c>
      <c r="B22" s="5" t="s">
        <v>58</v>
      </c>
      <c r="C22" s="5" t="s">
        <v>29</v>
      </c>
      <c r="D22" s="5" t="s">
        <v>22</v>
      </c>
      <c r="E22" s="5">
        <v>242568</v>
      </c>
      <c r="F22" s="5">
        <v>242877</v>
      </c>
      <c r="G22" s="5">
        <v>309</v>
      </c>
      <c r="H22" s="5">
        <v>41.24</v>
      </c>
      <c r="I22" s="6">
        <v>7.49</v>
      </c>
      <c r="J22" s="5">
        <v>24.25</v>
      </c>
      <c r="K22" s="7">
        <v>1000</v>
      </c>
      <c r="L22" s="8">
        <v>6</v>
      </c>
      <c r="M22" s="9"/>
      <c r="N22" s="10"/>
      <c r="O22" s="4">
        <v>0</v>
      </c>
      <c r="P22" s="4">
        <v>3.24</v>
      </c>
      <c r="Q22" s="4" t="s">
        <v>60</v>
      </c>
      <c r="R22" s="4" t="s">
        <v>61</v>
      </c>
      <c r="S22" s="4" t="s">
        <v>41</v>
      </c>
      <c r="T22" s="4" t="s">
        <v>63</v>
      </c>
      <c r="U22" s="4"/>
    </row>
    <row r="23" spans="1:21" x14ac:dyDescent="0.25">
      <c r="A23" s="4" t="s">
        <v>19</v>
      </c>
      <c r="B23" s="5" t="s">
        <v>58</v>
      </c>
      <c r="C23" s="5" t="s">
        <v>31</v>
      </c>
      <c r="D23" s="5" t="s">
        <v>22</v>
      </c>
      <c r="E23" s="5">
        <v>242877</v>
      </c>
      <c r="F23" s="5">
        <v>243191</v>
      </c>
      <c r="G23" s="5">
        <v>314</v>
      </c>
      <c r="H23" s="5">
        <v>20.62</v>
      </c>
      <c r="I23" s="6">
        <v>15.23</v>
      </c>
      <c r="J23" s="5">
        <v>24.25</v>
      </c>
      <c r="K23" s="7">
        <v>500</v>
      </c>
      <c r="L23" s="8">
        <v>6</v>
      </c>
      <c r="M23" s="9"/>
      <c r="N23" s="10"/>
      <c r="O23" s="4">
        <v>0</v>
      </c>
      <c r="P23" s="4">
        <v>1.59</v>
      </c>
      <c r="Q23" s="4" t="s">
        <v>60</v>
      </c>
      <c r="R23" s="4" t="s">
        <v>61</v>
      </c>
      <c r="S23" s="4" t="s">
        <v>41</v>
      </c>
      <c r="T23" s="4" t="s">
        <v>64</v>
      </c>
      <c r="U23" s="4"/>
    </row>
    <row r="24" spans="1:21" x14ac:dyDescent="0.25">
      <c r="A24" s="4" t="s">
        <v>19</v>
      </c>
      <c r="B24" s="5" t="s">
        <v>58</v>
      </c>
      <c r="C24" s="5" t="s">
        <v>65</v>
      </c>
      <c r="D24" s="5" t="s">
        <v>22</v>
      </c>
      <c r="E24" s="5">
        <v>243191</v>
      </c>
      <c r="F24" s="5">
        <v>243249</v>
      </c>
      <c r="G24" s="5">
        <v>58</v>
      </c>
      <c r="H24" s="5">
        <v>20.62</v>
      </c>
      <c r="I24" s="6">
        <v>2.81</v>
      </c>
      <c r="J24" s="5">
        <v>24.25</v>
      </c>
      <c r="K24" s="7">
        <v>500</v>
      </c>
      <c r="L24" s="8">
        <v>6</v>
      </c>
      <c r="M24" s="9"/>
      <c r="N24" s="10"/>
      <c r="O24" s="4">
        <v>1</v>
      </c>
      <c r="P24" s="4">
        <v>8.6199999999999992</v>
      </c>
      <c r="Q24" s="4" t="s">
        <v>60</v>
      </c>
      <c r="R24" s="4" t="s">
        <v>61</v>
      </c>
      <c r="S24" s="4" t="s">
        <v>41</v>
      </c>
      <c r="T24" s="4" t="s">
        <v>66</v>
      </c>
      <c r="U24" s="4"/>
    </row>
    <row r="25" spans="1:21" x14ac:dyDescent="0.25">
      <c r="A25" s="4" t="s">
        <v>19</v>
      </c>
      <c r="B25" s="5" t="s">
        <v>58</v>
      </c>
      <c r="C25" s="5" t="s">
        <v>33</v>
      </c>
      <c r="D25" s="5" t="s">
        <v>22</v>
      </c>
      <c r="E25" s="5">
        <v>243249</v>
      </c>
      <c r="F25" s="5">
        <v>243545</v>
      </c>
      <c r="G25" s="5">
        <v>296</v>
      </c>
      <c r="H25" s="5">
        <v>41.24</v>
      </c>
      <c r="I25" s="6">
        <v>7.18</v>
      </c>
      <c r="J25" s="5">
        <v>24.25</v>
      </c>
      <c r="K25" s="7">
        <v>1000</v>
      </c>
      <c r="L25" s="8">
        <v>6</v>
      </c>
      <c r="M25" s="9"/>
      <c r="N25" s="10"/>
      <c r="O25" s="4">
        <v>0</v>
      </c>
      <c r="P25" s="4">
        <v>3.38</v>
      </c>
      <c r="Q25" s="4" t="s">
        <v>60</v>
      </c>
      <c r="R25" s="4" t="s">
        <v>61</v>
      </c>
      <c r="S25" s="4" t="s">
        <v>41</v>
      </c>
      <c r="T25" s="4" t="s">
        <v>67</v>
      </c>
      <c r="U25" s="4"/>
    </row>
    <row r="26" spans="1:21" x14ac:dyDescent="0.25">
      <c r="A26" s="4" t="s">
        <v>19</v>
      </c>
      <c r="B26" s="5" t="s">
        <v>58</v>
      </c>
      <c r="C26" s="5" t="s">
        <v>37</v>
      </c>
      <c r="D26" s="5" t="s">
        <v>22</v>
      </c>
      <c r="E26" s="5">
        <v>243545</v>
      </c>
      <c r="F26" s="5">
        <v>243859</v>
      </c>
      <c r="G26" s="5">
        <v>314</v>
      </c>
      <c r="H26" s="5">
        <v>20.45</v>
      </c>
      <c r="I26" s="6">
        <v>15.35</v>
      </c>
      <c r="J26" s="5">
        <v>24.45</v>
      </c>
      <c r="K26" s="7">
        <v>500</v>
      </c>
      <c r="L26" s="8">
        <v>6</v>
      </c>
      <c r="M26" s="9"/>
      <c r="N26" s="10"/>
      <c r="O26" s="4">
        <v>0</v>
      </c>
      <c r="P26" s="4">
        <v>1.59</v>
      </c>
      <c r="Q26" s="4" t="s">
        <v>60</v>
      </c>
      <c r="R26" s="4" t="s">
        <v>61</v>
      </c>
      <c r="S26" s="4" t="s">
        <v>41</v>
      </c>
      <c r="T26" s="4" t="s">
        <v>68</v>
      </c>
      <c r="U26" s="4"/>
    </row>
    <row r="27" spans="1:21" x14ac:dyDescent="0.25">
      <c r="A27" s="4" t="s">
        <v>19</v>
      </c>
      <c r="B27" s="5" t="s">
        <v>58</v>
      </c>
      <c r="C27" s="5" t="s">
        <v>69</v>
      </c>
      <c r="D27" s="5" t="s">
        <v>22</v>
      </c>
      <c r="E27" s="5">
        <v>243859</v>
      </c>
      <c r="F27" s="5">
        <v>244125</v>
      </c>
      <c r="G27" s="5">
        <v>266</v>
      </c>
      <c r="H27" s="5">
        <v>40.9</v>
      </c>
      <c r="I27" s="6">
        <v>6.5</v>
      </c>
      <c r="J27" s="5">
        <v>24.45</v>
      </c>
      <c r="K27" s="7">
        <v>1000</v>
      </c>
      <c r="L27" s="8">
        <v>6</v>
      </c>
      <c r="M27" s="9"/>
      <c r="N27" s="10"/>
      <c r="O27" s="4">
        <v>0</v>
      </c>
      <c r="P27" s="4">
        <v>3.76</v>
      </c>
      <c r="Q27" s="4" t="s">
        <v>60</v>
      </c>
      <c r="R27" s="4" t="s">
        <v>61</v>
      </c>
      <c r="S27" s="4" t="s">
        <v>41</v>
      </c>
      <c r="T27" s="4" t="s">
        <v>70</v>
      </c>
      <c r="U27" s="4"/>
    </row>
    <row r="28" spans="1:21" s="20" customFormat="1" ht="15.75" x14ac:dyDescent="0.25">
      <c r="A28" s="3"/>
      <c r="B28" s="11" t="s">
        <v>58</v>
      </c>
      <c r="C28" s="19"/>
      <c r="G28" s="13">
        <f>SUM(G21:G27)</f>
        <v>1813</v>
      </c>
      <c r="H28" s="13">
        <f>SUM(H21:H27)</f>
        <v>216</v>
      </c>
      <c r="I28" s="14">
        <f>G28/H28</f>
        <v>8.393518518518519</v>
      </c>
      <c r="J28" s="18">
        <f>AVERAGE(J19:J27)</f>
        <v>24.402098765432097</v>
      </c>
      <c r="K28" s="21">
        <f>SUM(K21:K27)</f>
        <v>5250</v>
      </c>
      <c r="L28" s="16"/>
      <c r="M28" s="17">
        <f>G28/L27</f>
        <v>302.16666666666669</v>
      </c>
      <c r="N28" s="21">
        <f>(H28-M28)*J28</f>
        <v>-2102.6475102880663</v>
      </c>
      <c r="O28" s="3"/>
      <c r="P28" s="3"/>
      <c r="Q28" s="3"/>
      <c r="R28" s="3"/>
      <c r="S28" s="3"/>
      <c r="T28" s="3"/>
      <c r="U28" s="3"/>
    </row>
    <row r="29" spans="1:21" s="20" customFormat="1" x14ac:dyDescent="0.25">
      <c r="A29" s="3"/>
      <c r="B29" s="19"/>
      <c r="C29" s="19"/>
      <c r="I29" s="22"/>
      <c r="K29" s="23"/>
      <c r="L29" s="16"/>
      <c r="M29" s="24"/>
      <c r="N29" s="25"/>
      <c r="O29" s="3"/>
      <c r="P29" s="3"/>
      <c r="Q29" s="3"/>
      <c r="R29" s="3"/>
      <c r="S29" s="3"/>
      <c r="T29" s="3"/>
      <c r="U29" s="3"/>
    </row>
    <row r="30" spans="1:21" s="20" customFormat="1" x14ac:dyDescent="0.25">
      <c r="A30" s="3"/>
      <c r="B30" s="19"/>
      <c r="C30" s="19"/>
      <c r="I30" s="22"/>
      <c r="K30" s="23"/>
      <c r="L30" s="16"/>
      <c r="M30" s="24"/>
      <c r="N30" s="25"/>
      <c r="O30" s="3"/>
      <c r="P30" s="3"/>
      <c r="Q30" s="3"/>
      <c r="R30" s="3"/>
      <c r="S30" s="3"/>
      <c r="T30" s="3"/>
      <c r="U30" s="3"/>
    </row>
  </sheetData>
  <sheetProtection formatCells="0" formatColumns="0" formatRows="0" insertColumns="0" insertRows="0" insertHyperlinks="0" deleteColumns="0" deleteRows="0" sort="0" autoFilter="0" pivotTables="0"/>
  <autoFilter ref="A1:T27" xr:uid="{00000000-0009-0000-0000-000000000000}"/>
  <pageMargins left="0.7" right="0.7" top="0.75" bottom="0.75" header="0.3" footer="0.3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PARQUEV</dc:creator>
  <cp:lastModifiedBy>Sttaton 4</cp:lastModifiedBy>
  <dcterms:created xsi:type="dcterms:W3CDTF">2023-08-23T20:01:33Z</dcterms:created>
  <dcterms:modified xsi:type="dcterms:W3CDTF">2023-08-30T19:46:48Z</dcterms:modified>
</cp:coreProperties>
</file>